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 - potrubí Konverze 2_Výběrko\Doplnění_10_ledna_2022\"/>
    </mc:Choice>
  </mc:AlternateContent>
  <bookViews>
    <workbookView xWindow="-120" yWindow="-120" windowWidth="29040" windowHeight="15840" activeTab="5"/>
  </bookViews>
  <sheets>
    <sheet name="Pokyny pro vyplnění" sheetId="11" r:id="rId1"/>
    <sheet name="Stavba" sheetId="1" r:id="rId2"/>
    <sheet name="VzorPolozky" sheetId="10" state="hidden" r:id="rId3"/>
    <sheet name="SO 01 S1 Pol" sheetId="12" r:id="rId4"/>
    <sheet name="SO 01 T1 Pol" sheetId="13" r:id="rId5"/>
    <sheet name="SO 01 VN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S1 Pol'!$1:$7</definedName>
    <definedName name="_xlnm.Print_Titles" localSheetId="4">'SO 01 T1 Pol'!$1:$7</definedName>
    <definedName name="_xlnm.Print_Titles" localSheetId="5">'SO 01 VN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S1 Pol'!$A$1:$X$320</definedName>
    <definedName name="_xlnm.Print_Area" localSheetId="4">'SO 01 T1 Pol'!$A$1:$X$337</definedName>
    <definedName name="_xlnm.Print_Area" localSheetId="5">'SO 01 VN Pol'!$A$1:$X$37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8" i="1" l="1"/>
  <c r="H77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43" i="1"/>
  <c r="F43" i="1"/>
  <c r="G41" i="1"/>
  <c r="F41" i="1"/>
  <c r="G27" i="14"/>
  <c r="F9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F10" i="14"/>
  <c r="G10" i="14"/>
  <c r="M10" i="14" s="1"/>
  <c r="I10" i="14"/>
  <c r="K10" i="14"/>
  <c r="O10" i="14"/>
  <c r="Q10" i="14"/>
  <c r="V10" i="14"/>
  <c r="F11" i="14"/>
  <c r="G11" i="14"/>
  <c r="M11" i="14" s="1"/>
  <c r="I11" i="14"/>
  <c r="K11" i="14"/>
  <c r="O11" i="14"/>
  <c r="Q11" i="14"/>
  <c r="V11" i="14"/>
  <c r="F12" i="14"/>
  <c r="G12" i="14"/>
  <c r="M12" i="14" s="1"/>
  <c r="I12" i="14"/>
  <c r="K12" i="14"/>
  <c r="O12" i="14"/>
  <c r="Q12" i="14"/>
  <c r="V12" i="14"/>
  <c r="F13" i="14"/>
  <c r="G13" i="14"/>
  <c r="M13" i="14" s="1"/>
  <c r="I13" i="14"/>
  <c r="K13" i="14"/>
  <c r="O13" i="14"/>
  <c r="Q13" i="14"/>
  <c r="V13" i="14"/>
  <c r="F14" i="14"/>
  <c r="G14" i="14"/>
  <c r="M14" i="14" s="1"/>
  <c r="I14" i="14"/>
  <c r="K14" i="14"/>
  <c r="O14" i="14"/>
  <c r="Q14" i="14"/>
  <c r="V14" i="14"/>
  <c r="F15" i="14"/>
  <c r="G15" i="14"/>
  <c r="M15" i="14" s="1"/>
  <c r="I15" i="14"/>
  <c r="K15" i="14"/>
  <c r="O15" i="14"/>
  <c r="Q15" i="14"/>
  <c r="V15" i="14"/>
  <c r="F16" i="14"/>
  <c r="G16" i="14"/>
  <c r="M16" i="14" s="1"/>
  <c r="I16" i="14"/>
  <c r="K16" i="14"/>
  <c r="O16" i="14"/>
  <c r="Q16" i="14"/>
  <c r="V16" i="14"/>
  <c r="F17" i="14"/>
  <c r="G17" i="14"/>
  <c r="M17" i="14" s="1"/>
  <c r="I17" i="14"/>
  <c r="K17" i="14"/>
  <c r="O17" i="14"/>
  <c r="Q17" i="14"/>
  <c r="V17" i="14"/>
  <c r="F21" i="14"/>
  <c r="G21" i="14"/>
  <c r="M21" i="14" s="1"/>
  <c r="I21" i="14"/>
  <c r="K21" i="14"/>
  <c r="O21" i="14"/>
  <c r="Q21" i="14"/>
  <c r="V21" i="14"/>
  <c r="F22" i="14"/>
  <c r="G22" i="14"/>
  <c r="M22" i="14" s="1"/>
  <c r="I22" i="14"/>
  <c r="K22" i="14"/>
  <c r="O22" i="14"/>
  <c r="Q22" i="14"/>
  <c r="V22" i="14"/>
  <c r="F23" i="14"/>
  <c r="G23" i="14"/>
  <c r="M23" i="14" s="1"/>
  <c r="I23" i="14"/>
  <c r="K23" i="14"/>
  <c r="O23" i="14"/>
  <c r="Q23" i="14"/>
  <c r="V23" i="14"/>
  <c r="F24" i="14"/>
  <c r="G24" i="14"/>
  <c r="M24" i="14" s="1"/>
  <c r="I24" i="14"/>
  <c r="K24" i="14"/>
  <c r="O24" i="14"/>
  <c r="Q24" i="14"/>
  <c r="V24" i="14"/>
  <c r="F25" i="14"/>
  <c r="G25" i="14"/>
  <c r="M25" i="14" s="1"/>
  <c r="I25" i="14"/>
  <c r="K25" i="14"/>
  <c r="O25" i="14"/>
  <c r="Q25" i="14"/>
  <c r="V25" i="14"/>
  <c r="AE27" i="14"/>
  <c r="AF27" i="14"/>
  <c r="F9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F15" i="13"/>
  <c r="G15" i="13"/>
  <c r="M15" i="13" s="1"/>
  <c r="I15" i="13"/>
  <c r="I14" i="13" s="1"/>
  <c r="K15" i="13"/>
  <c r="K14" i="13" s="1"/>
  <c r="O15" i="13"/>
  <c r="O14" i="13" s="1"/>
  <c r="Q15" i="13"/>
  <c r="Q14" i="13" s="1"/>
  <c r="V15" i="13"/>
  <c r="V14" i="13" s="1"/>
  <c r="F16" i="13"/>
  <c r="G16" i="13"/>
  <c r="M16" i="13" s="1"/>
  <c r="I16" i="13"/>
  <c r="K16" i="13"/>
  <c r="O16" i="13"/>
  <c r="Q16" i="13"/>
  <c r="V16" i="13"/>
  <c r="F17" i="13"/>
  <c r="G17" i="13"/>
  <c r="M17" i="13" s="1"/>
  <c r="I17" i="13"/>
  <c r="K17" i="13"/>
  <c r="O17" i="13"/>
  <c r="Q17" i="13"/>
  <c r="V17" i="13"/>
  <c r="F18" i="13"/>
  <c r="G18" i="13"/>
  <c r="M18" i="13" s="1"/>
  <c r="I18" i="13"/>
  <c r="K18" i="13"/>
  <c r="O18" i="13"/>
  <c r="Q18" i="13"/>
  <c r="V18" i="13"/>
  <c r="F19" i="13"/>
  <c r="G19" i="13"/>
  <c r="M19" i="13" s="1"/>
  <c r="I19" i="13"/>
  <c r="K19" i="13"/>
  <c r="O19" i="13"/>
  <c r="Q19" i="13"/>
  <c r="V19" i="13"/>
  <c r="F20" i="13"/>
  <c r="G20" i="13"/>
  <c r="M20" i="13" s="1"/>
  <c r="I20" i="13"/>
  <c r="K20" i="13"/>
  <c r="O20" i="13"/>
  <c r="Q20" i="13"/>
  <c r="V20" i="13"/>
  <c r="F22" i="13"/>
  <c r="G22" i="13" s="1"/>
  <c r="I22" i="13"/>
  <c r="I21" i="13" s="1"/>
  <c r="K22" i="13"/>
  <c r="K21" i="13" s="1"/>
  <c r="O22" i="13"/>
  <c r="O21" i="13" s="1"/>
  <c r="Q22" i="13"/>
  <c r="Q21" i="13" s="1"/>
  <c r="V22" i="13"/>
  <c r="V21" i="13" s="1"/>
  <c r="F24" i="13"/>
  <c r="G24" i="13"/>
  <c r="M24" i="13" s="1"/>
  <c r="I24" i="13"/>
  <c r="I23" i="13" s="1"/>
  <c r="K24" i="13"/>
  <c r="K23" i="13" s="1"/>
  <c r="O24" i="13"/>
  <c r="O23" i="13" s="1"/>
  <c r="Q24" i="13"/>
  <c r="Q23" i="13" s="1"/>
  <c r="V24" i="13"/>
  <c r="V23" i="13" s="1"/>
  <c r="F25" i="13"/>
  <c r="G25" i="13"/>
  <c r="M25" i="13" s="1"/>
  <c r="I25" i="13"/>
  <c r="K25" i="13"/>
  <c r="O25" i="13"/>
  <c r="Q25" i="13"/>
  <c r="V25" i="13"/>
  <c r="F26" i="13"/>
  <c r="G26" i="13"/>
  <c r="M26" i="13" s="1"/>
  <c r="I26" i="13"/>
  <c r="K26" i="13"/>
  <c r="O26" i="13"/>
  <c r="Q26" i="13"/>
  <c r="V26" i="13"/>
  <c r="F27" i="13"/>
  <c r="G27" i="13"/>
  <c r="M27" i="13" s="1"/>
  <c r="I27" i="13"/>
  <c r="K27" i="13"/>
  <c r="O27" i="13"/>
  <c r="Q27" i="13"/>
  <c r="V27" i="13"/>
  <c r="F28" i="13"/>
  <c r="G28" i="13"/>
  <c r="M28" i="13" s="1"/>
  <c r="I28" i="13"/>
  <c r="K28" i="13"/>
  <c r="O28" i="13"/>
  <c r="Q28" i="13"/>
  <c r="V28" i="13"/>
  <c r="F29" i="13"/>
  <c r="G29" i="13"/>
  <c r="M29" i="13" s="1"/>
  <c r="I29" i="13"/>
  <c r="K29" i="13"/>
  <c r="O29" i="13"/>
  <c r="Q29" i="13"/>
  <c r="V29" i="13"/>
  <c r="F31" i="13"/>
  <c r="G31" i="13"/>
  <c r="G30" i="13" s="1"/>
  <c r="I31" i="13"/>
  <c r="I30" i="13" s="1"/>
  <c r="K31" i="13"/>
  <c r="K30" i="13" s="1"/>
  <c r="O31" i="13"/>
  <c r="O30" i="13" s="1"/>
  <c r="Q31" i="13"/>
  <c r="Q30" i="13" s="1"/>
  <c r="V31" i="13"/>
  <c r="V30" i="13" s="1"/>
  <c r="F36" i="13"/>
  <c r="G36" i="13"/>
  <c r="M36" i="13" s="1"/>
  <c r="I36" i="13"/>
  <c r="K36" i="13"/>
  <c r="O36" i="13"/>
  <c r="Q36" i="13"/>
  <c r="V36" i="13"/>
  <c r="F40" i="13"/>
  <c r="G40" i="13"/>
  <c r="M40" i="13" s="1"/>
  <c r="I40" i="13"/>
  <c r="K40" i="13"/>
  <c r="O40" i="13"/>
  <c r="Q40" i="13"/>
  <c r="V40" i="13"/>
  <c r="F47" i="13"/>
  <c r="G47" i="13"/>
  <c r="M47" i="13" s="1"/>
  <c r="I47" i="13"/>
  <c r="K47" i="13"/>
  <c r="O47" i="13"/>
  <c r="Q47" i="13"/>
  <c r="V47" i="13"/>
  <c r="F51" i="13"/>
  <c r="G51" i="13"/>
  <c r="M51" i="13" s="1"/>
  <c r="I51" i="13"/>
  <c r="K51" i="13"/>
  <c r="O51" i="13"/>
  <c r="Q51" i="13"/>
  <c r="V51" i="13"/>
  <c r="F63" i="13"/>
  <c r="G63" i="13"/>
  <c r="M63" i="13" s="1"/>
  <c r="I63" i="13"/>
  <c r="K63" i="13"/>
  <c r="O63" i="13"/>
  <c r="Q63" i="13"/>
  <c r="V63" i="13"/>
  <c r="F64" i="13"/>
  <c r="G64" i="13"/>
  <c r="M64" i="13" s="1"/>
  <c r="I64" i="13"/>
  <c r="K64" i="13"/>
  <c r="O64" i="13"/>
  <c r="Q64" i="13"/>
  <c r="V64" i="13"/>
  <c r="F65" i="13"/>
  <c r="G65" i="13"/>
  <c r="M65" i="13" s="1"/>
  <c r="I65" i="13"/>
  <c r="K65" i="13"/>
  <c r="O65" i="13"/>
  <c r="Q65" i="13"/>
  <c r="V65" i="13"/>
  <c r="F66" i="13"/>
  <c r="G66" i="13"/>
  <c r="M66" i="13" s="1"/>
  <c r="I66" i="13"/>
  <c r="K66" i="13"/>
  <c r="O66" i="13"/>
  <c r="Q66" i="13"/>
  <c r="V66" i="13"/>
  <c r="F67" i="13"/>
  <c r="G67" i="13"/>
  <c r="M67" i="13" s="1"/>
  <c r="I67" i="13"/>
  <c r="K67" i="13"/>
  <c r="O67" i="13"/>
  <c r="Q67" i="13"/>
  <c r="V67" i="13"/>
  <c r="F69" i="13"/>
  <c r="G69" i="13" s="1"/>
  <c r="I69" i="13"/>
  <c r="I68" i="13" s="1"/>
  <c r="K69" i="13"/>
  <c r="K68" i="13" s="1"/>
  <c r="O69" i="13"/>
  <c r="O68" i="13" s="1"/>
  <c r="Q69" i="13"/>
  <c r="Q68" i="13" s="1"/>
  <c r="V69" i="13"/>
  <c r="V68" i="13" s="1"/>
  <c r="F71" i="13"/>
  <c r="G71" i="13" s="1"/>
  <c r="I71" i="13"/>
  <c r="I70" i="13" s="1"/>
  <c r="K71" i="13"/>
  <c r="K70" i="13" s="1"/>
  <c r="O71" i="13"/>
  <c r="O70" i="13" s="1"/>
  <c r="Q71" i="13"/>
  <c r="Q70" i="13" s="1"/>
  <c r="V71" i="13"/>
  <c r="V70" i="13" s="1"/>
  <c r="F72" i="13"/>
  <c r="G72" i="13" s="1"/>
  <c r="M72" i="13" s="1"/>
  <c r="I72" i="13"/>
  <c r="K72" i="13"/>
  <c r="O72" i="13"/>
  <c r="Q72" i="13"/>
  <c r="V72" i="13"/>
  <c r="F73" i="13"/>
  <c r="G73" i="13" s="1"/>
  <c r="M73" i="13" s="1"/>
  <c r="I73" i="13"/>
  <c r="K73" i="13"/>
  <c r="O73" i="13"/>
  <c r="Q73" i="13"/>
  <c r="V73" i="13"/>
  <c r="F74" i="13"/>
  <c r="G74" i="13" s="1"/>
  <c r="M74" i="13" s="1"/>
  <c r="I74" i="13"/>
  <c r="K74" i="13"/>
  <c r="O74" i="13"/>
  <c r="Q74" i="13"/>
  <c r="V74" i="13"/>
  <c r="F75" i="13"/>
  <c r="G75" i="13" s="1"/>
  <c r="M75" i="13" s="1"/>
  <c r="I75" i="13"/>
  <c r="K75" i="13"/>
  <c r="O75" i="13"/>
  <c r="Q75" i="13"/>
  <c r="V75" i="13"/>
  <c r="F76" i="13"/>
  <c r="G76" i="13" s="1"/>
  <c r="M76" i="13" s="1"/>
  <c r="I76" i="13"/>
  <c r="K76" i="13"/>
  <c r="O76" i="13"/>
  <c r="Q76" i="13"/>
  <c r="V76" i="13"/>
  <c r="F77" i="13"/>
  <c r="G77" i="13" s="1"/>
  <c r="M77" i="13" s="1"/>
  <c r="I77" i="13"/>
  <c r="K77" i="13"/>
  <c r="O77" i="13"/>
  <c r="Q77" i="13"/>
  <c r="V77" i="13"/>
  <c r="F78" i="13"/>
  <c r="G78" i="13" s="1"/>
  <c r="M78" i="13" s="1"/>
  <c r="I78" i="13"/>
  <c r="K78" i="13"/>
  <c r="O78" i="13"/>
  <c r="Q78" i="13"/>
  <c r="V78" i="13"/>
  <c r="F79" i="13"/>
  <c r="G79" i="13" s="1"/>
  <c r="M79" i="13" s="1"/>
  <c r="I79" i="13"/>
  <c r="K79" i="13"/>
  <c r="O79" i="13"/>
  <c r="Q79" i="13"/>
  <c r="V79" i="13"/>
  <c r="F81" i="13"/>
  <c r="G81" i="13" s="1"/>
  <c r="M81" i="13" s="1"/>
  <c r="I81" i="13"/>
  <c r="K81" i="13"/>
  <c r="O81" i="13"/>
  <c r="Q81" i="13"/>
  <c r="V81" i="13"/>
  <c r="F83" i="13"/>
  <c r="G83" i="13"/>
  <c r="M83" i="13" s="1"/>
  <c r="I83" i="13"/>
  <c r="K83" i="13"/>
  <c r="O83" i="13"/>
  <c r="Q83" i="13"/>
  <c r="V83" i="13"/>
  <c r="F84" i="13"/>
  <c r="G84" i="13"/>
  <c r="M84" i="13" s="1"/>
  <c r="I84" i="13"/>
  <c r="K84" i="13"/>
  <c r="O84" i="13"/>
  <c r="Q84" i="13"/>
  <c r="V84" i="13"/>
  <c r="F85" i="13"/>
  <c r="G85" i="13"/>
  <c r="M85" i="13" s="1"/>
  <c r="I85" i="13"/>
  <c r="K85" i="13"/>
  <c r="O85" i="13"/>
  <c r="Q85" i="13"/>
  <c r="V85" i="13"/>
  <c r="F86" i="13"/>
  <c r="G86" i="13"/>
  <c r="M86" i="13" s="1"/>
  <c r="I86" i="13"/>
  <c r="K86" i="13"/>
  <c r="O86" i="13"/>
  <c r="Q86" i="13"/>
  <c r="V86" i="13"/>
  <c r="F87" i="13"/>
  <c r="G87" i="13"/>
  <c r="M87" i="13" s="1"/>
  <c r="I87" i="13"/>
  <c r="K87" i="13"/>
  <c r="O87" i="13"/>
  <c r="Q87" i="13"/>
  <c r="V87" i="13"/>
  <c r="F88" i="13"/>
  <c r="G88" i="13"/>
  <c r="M88" i="13" s="1"/>
  <c r="I88" i="13"/>
  <c r="K88" i="13"/>
  <c r="O88" i="13"/>
  <c r="Q88" i="13"/>
  <c r="V88" i="13"/>
  <c r="F89" i="13"/>
  <c r="G89" i="13"/>
  <c r="M89" i="13" s="1"/>
  <c r="I89" i="13"/>
  <c r="K89" i="13"/>
  <c r="O89" i="13"/>
  <c r="Q89" i="13"/>
  <c r="V89" i="13"/>
  <c r="F91" i="13"/>
  <c r="G91" i="13"/>
  <c r="M91" i="13" s="1"/>
  <c r="I91" i="13"/>
  <c r="K91" i="13"/>
  <c r="O91" i="13"/>
  <c r="Q91" i="13"/>
  <c r="V91" i="13"/>
  <c r="F92" i="13"/>
  <c r="G92" i="13"/>
  <c r="M92" i="13" s="1"/>
  <c r="I92" i="13"/>
  <c r="K92" i="13"/>
  <c r="O92" i="13"/>
  <c r="Q92" i="13"/>
  <c r="V92" i="13"/>
  <c r="F93" i="13"/>
  <c r="G93" i="13"/>
  <c r="M93" i="13" s="1"/>
  <c r="I93" i="13"/>
  <c r="K93" i="13"/>
  <c r="O93" i="13"/>
  <c r="Q93" i="13"/>
  <c r="V93" i="13"/>
  <c r="F94" i="13"/>
  <c r="G94" i="13"/>
  <c r="M94" i="13" s="1"/>
  <c r="I94" i="13"/>
  <c r="K94" i="13"/>
  <c r="O94" i="13"/>
  <c r="Q94" i="13"/>
  <c r="V94" i="13"/>
  <c r="F95" i="13"/>
  <c r="G95" i="13"/>
  <c r="M95" i="13" s="1"/>
  <c r="I95" i="13"/>
  <c r="K95" i="13"/>
  <c r="O95" i="13"/>
  <c r="Q95" i="13"/>
  <c r="V95" i="13"/>
  <c r="F96" i="13"/>
  <c r="G96" i="13"/>
  <c r="M96" i="13" s="1"/>
  <c r="I96" i="13"/>
  <c r="K96" i="13"/>
  <c r="O96" i="13"/>
  <c r="Q96" i="13"/>
  <c r="V96" i="13"/>
  <c r="F97" i="13"/>
  <c r="G97" i="13"/>
  <c r="M97" i="13" s="1"/>
  <c r="I97" i="13"/>
  <c r="K97" i="13"/>
  <c r="O97" i="13"/>
  <c r="Q97" i="13"/>
  <c r="V97" i="13"/>
  <c r="F98" i="13"/>
  <c r="G98" i="13"/>
  <c r="M98" i="13" s="1"/>
  <c r="I98" i="13"/>
  <c r="K98" i="13"/>
  <c r="O98" i="13"/>
  <c r="Q98" i="13"/>
  <c r="V98" i="13"/>
  <c r="F99" i="13"/>
  <c r="G99" i="13"/>
  <c r="M99" i="13" s="1"/>
  <c r="I99" i="13"/>
  <c r="K99" i="13"/>
  <c r="O99" i="13"/>
  <c r="Q99" i="13"/>
  <c r="V99" i="13"/>
  <c r="F100" i="13"/>
  <c r="G100" i="13"/>
  <c r="M100" i="13" s="1"/>
  <c r="I100" i="13"/>
  <c r="K100" i="13"/>
  <c r="O100" i="13"/>
  <c r="Q100" i="13"/>
  <c r="V100" i="13"/>
  <c r="F101" i="13"/>
  <c r="G101" i="13"/>
  <c r="M101" i="13" s="1"/>
  <c r="I101" i="13"/>
  <c r="K101" i="13"/>
  <c r="O101" i="13"/>
  <c r="Q101" i="13"/>
  <c r="V101" i="13"/>
  <c r="F102" i="13"/>
  <c r="G102" i="13"/>
  <c r="M102" i="13" s="1"/>
  <c r="I102" i="13"/>
  <c r="K102" i="13"/>
  <c r="O102" i="13"/>
  <c r="Q102" i="13"/>
  <c r="V102" i="13"/>
  <c r="F103" i="13"/>
  <c r="G103" i="13"/>
  <c r="M103" i="13" s="1"/>
  <c r="I103" i="13"/>
  <c r="K103" i="13"/>
  <c r="O103" i="13"/>
  <c r="Q103" i="13"/>
  <c r="V103" i="13"/>
  <c r="F104" i="13"/>
  <c r="G104" i="13"/>
  <c r="M104" i="13" s="1"/>
  <c r="I104" i="13"/>
  <c r="K104" i="13"/>
  <c r="O104" i="13"/>
  <c r="Q104" i="13"/>
  <c r="V104" i="13"/>
  <c r="F105" i="13"/>
  <c r="G105" i="13"/>
  <c r="M105" i="13" s="1"/>
  <c r="I105" i="13"/>
  <c r="K105" i="13"/>
  <c r="O105" i="13"/>
  <c r="Q105" i="13"/>
  <c r="V105" i="13"/>
  <c r="F106" i="13"/>
  <c r="G106" i="13"/>
  <c r="M106" i="13" s="1"/>
  <c r="I106" i="13"/>
  <c r="K106" i="13"/>
  <c r="O106" i="13"/>
  <c r="Q106" i="13"/>
  <c r="V106" i="13"/>
  <c r="F107" i="13"/>
  <c r="G107" i="13"/>
  <c r="M107" i="13" s="1"/>
  <c r="I107" i="13"/>
  <c r="K107" i="13"/>
  <c r="O107" i="13"/>
  <c r="Q107" i="13"/>
  <c r="V107" i="13"/>
  <c r="F108" i="13"/>
  <c r="G108" i="13"/>
  <c r="M108" i="13" s="1"/>
  <c r="I108" i="13"/>
  <c r="K108" i="13"/>
  <c r="O108" i="13"/>
  <c r="Q108" i="13"/>
  <c r="V108" i="13"/>
  <c r="F109" i="13"/>
  <c r="G109" i="13"/>
  <c r="M109" i="13" s="1"/>
  <c r="I109" i="13"/>
  <c r="K109" i="13"/>
  <c r="O109" i="13"/>
  <c r="Q109" i="13"/>
  <c r="V109" i="13"/>
  <c r="F110" i="13"/>
  <c r="G110" i="13"/>
  <c r="M110" i="13" s="1"/>
  <c r="I110" i="13"/>
  <c r="K110" i="13"/>
  <c r="O110" i="13"/>
  <c r="Q110" i="13"/>
  <c r="V110" i="13"/>
  <c r="F111" i="13"/>
  <c r="G111" i="13"/>
  <c r="M111" i="13" s="1"/>
  <c r="I111" i="13"/>
  <c r="K111" i="13"/>
  <c r="O111" i="13"/>
  <c r="Q111" i="13"/>
  <c r="V111" i="13"/>
  <c r="F112" i="13"/>
  <c r="G112" i="13"/>
  <c r="M112" i="13" s="1"/>
  <c r="I112" i="13"/>
  <c r="K112" i="13"/>
  <c r="O112" i="13"/>
  <c r="Q112" i="13"/>
  <c r="V112" i="13"/>
  <c r="F113" i="13"/>
  <c r="G113" i="13"/>
  <c r="M113" i="13" s="1"/>
  <c r="I113" i="13"/>
  <c r="K113" i="13"/>
  <c r="O113" i="13"/>
  <c r="Q113" i="13"/>
  <c r="V113" i="13"/>
  <c r="F114" i="13"/>
  <c r="G114" i="13"/>
  <c r="M114" i="13" s="1"/>
  <c r="I114" i="13"/>
  <c r="K114" i="13"/>
  <c r="O114" i="13"/>
  <c r="Q114" i="13"/>
  <c r="V114" i="13"/>
  <c r="F115" i="13"/>
  <c r="G115" i="13"/>
  <c r="M115" i="13" s="1"/>
  <c r="I115" i="13"/>
  <c r="K115" i="13"/>
  <c r="O115" i="13"/>
  <c r="Q115" i="13"/>
  <c r="V115" i="13"/>
  <c r="F116" i="13"/>
  <c r="G116" i="13"/>
  <c r="M116" i="13" s="1"/>
  <c r="I116" i="13"/>
  <c r="K116" i="13"/>
  <c r="O116" i="13"/>
  <c r="Q116" i="13"/>
  <c r="V116" i="13"/>
  <c r="F117" i="13"/>
  <c r="G117" i="13"/>
  <c r="M117" i="13" s="1"/>
  <c r="I117" i="13"/>
  <c r="K117" i="13"/>
  <c r="O117" i="13"/>
  <c r="Q117" i="13"/>
  <c r="V117" i="13"/>
  <c r="F118" i="13"/>
  <c r="G118" i="13"/>
  <c r="M118" i="13" s="1"/>
  <c r="I118" i="13"/>
  <c r="K118" i="13"/>
  <c r="O118" i="13"/>
  <c r="Q118" i="13"/>
  <c r="V118" i="13"/>
  <c r="F119" i="13"/>
  <c r="G119" i="13"/>
  <c r="M119" i="13" s="1"/>
  <c r="I119" i="13"/>
  <c r="K119" i="13"/>
  <c r="O119" i="13"/>
  <c r="Q119" i="13"/>
  <c r="V119" i="13"/>
  <c r="F120" i="13"/>
  <c r="G120" i="13"/>
  <c r="M120" i="13" s="1"/>
  <c r="I120" i="13"/>
  <c r="K120" i="13"/>
  <c r="O120" i="13"/>
  <c r="Q120" i="13"/>
  <c r="V120" i="13"/>
  <c r="F121" i="13"/>
  <c r="G121" i="13"/>
  <c r="M121" i="13" s="1"/>
  <c r="I121" i="13"/>
  <c r="K121" i="13"/>
  <c r="O121" i="13"/>
  <c r="Q121" i="13"/>
  <c r="V121" i="13"/>
  <c r="F122" i="13"/>
  <c r="G122" i="13"/>
  <c r="M122" i="13" s="1"/>
  <c r="I122" i="13"/>
  <c r="K122" i="13"/>
  <c r="O122" i="13"/>
  <c r="Q122" i="13"/>
  <c r="V122" i="13"/>
  <c r="F123" i="13"/>
  <c r="G123" i="13"/>
  <c r="M123" i="13" s="1"/>
  <c r="I123" i="13"/>
  <c r="K123" i="13"/>
  <c r="O123" i="13"/>
  <c r="Q123" i="13"/>
  <c r="V123" i="13"/>
  <c r="F124" i="13"/>
  <c r="G124" i="13"/>
  <c r="M124" i="13" s="1"/>
  <c r="I124" i="13"/>
  <c r="K124" i="13"/>
  <c r="O124" i="13"/>
  <c r="Q124" i="13"/>
  <c r="V124" i="13"/>
  <c r="F125" i="13"/>
  <c r="G125" i="13"/>
  <c r="M125" i="13" s="1"/>
  <c r="I125" i="13"/>
  <c r="K125" i="13"/>
  <c r="O125" i="13"/>
  <c r="Q125" i="13"/>
  <c r="V125" i="13"/>
  <c r="F126" i="13"/>
  <c r="G126" i="13"/>
  <c r="M126" i="13" s="1"/>
  <c r="I126" i="13"/>
  <c r="K126" i="13"/>
  <c r="O126" i="13"/>
  <c r="Q126" i="13"/>
  <c r="V126" i="13"/>
  <c r="F127" i="13"/>
  <c r="G127" i="13"/>
  <c r="M127" i="13" s="1"/>
  <c r="I127" i="13"/>
  <c r="K127" i="13"/>
  <c r="O127" i="13"/>
  <c r="Q127" i="13"/>
  <c r="V127" i="13"/>
  <c r="F128" i="13"/>
  <c r="G128" i="13"/>
  <c r="M128" i="13" s="1"/>
  <c r="I128" i="13"/>
  <c r="K128" i="13"/>
  <c r="O128" i="13"/>
  <c r="Q128" i="13"/>
  <c r="V128" i="13"/>
  <c r="F129" i="13"/>
  <c r="G129" i="13"/>
  <c r="M129" i="13" s="1"/>
  <c r="I129" i="13"/>
  <c r="K129" i="13"/>
  <c r="O129" i="13"/>
  <c r="Q129" i="13"/>
  <c r="V129" i="13"/>
  <c r="F130" i="13"/>
  <c r="G130" i="13"/>
  <c r="M130" i="13" s="1"/>
  <c r="I130" i="13"/>
  <c r="K130" i="13"/>
  <c r="O130" i="13"/>
  <c r="Q130" i="13"/>
  <c r="V130" i="13"/>
  <c r="F131" i="13"/>
  <c r="G131" i="13"/>
  <c r="M131" i="13" s="1"/>
  <c r="I131" i="13"/>
  <c r="K131" i="13"/>
  <c r="O131" i="13"/>
  <c r="Q131" i="13"/>
  <c r="V131" i="13"/>
  <c r="F132" i="13"/>
  <c r="G132" i="13"/>
  <c r="M132" i="13" s="1"/>
  <c r="I132" i="13"/>
  <c r="K132" i="13"/>
  <c r="O132" i="13"/>
  <c r="Q132" i="13"/>
  <c r="V132" i="13"/>
  <c r="F133" i="13"/>
  <c r="G133" i="13"/>
  <c r="M133" i="13" s="1"/>
  <c r="I133" i="13"/>
  <c r="K133" i="13"/>
  <c r="O133" i="13"/>
  <c r="Q133" i="13"/>
  <c r="V133" i="13"/>
  <c r="F134" i="13"/>
  <c r="G134" i="13"/>
  <c r="M134" i="13" s="1"/>
  <c r="I134" i="13"/>
  <c r="K134" i="13"/>
  <c r="O134" i="13"/>
  <c r="Q134" i="13"/>
  <c r="V134" i="13"/>
  <c r="F135" i="13"/>
  <c r="G135" i="13"/>
  <c r="M135" i="13" s="1"/>
  <c r="I135" i="13"/>
  <c r="K135" i="13"/>
  <c r="O135" i="13"/>
  <c r="Q135" i="13"/>
  <c r="V135" i="13"/>
  <c r="F136" i="13"/>
  <c r="G136" i="13"/>
  <c r="M136" i="13" s="1"/>
  <c r="I136" i="13"/>
  <c r="K136" i="13"/>
  <c r="O136" i="13"/>
  <c r="Q136" i="13"/>
  <c r="V136" i="13"/>
  <c r="F137" i="13"/>
  <c r="G137" i="13"/>
  <c r="M137" i="13" s="1"/>
  <c r="I137" i="13"/>
  <c r="K137" i="13"/>
  <c r="O137" i="13"/>
  <c r="Q137" i="13"/>
  <c r="V137" i="13"/>
  <c r="F138" i="13"/>
  <c r="G138" i="13"/>
  <c r="M138" i="13" s="1"/>
  <c r="I138" i="13"/>
  <c r="K138" i="13"/>
  <c r="O138" i="13"/>
  <c r="Q138" i="13"/>
  <c r="V138" i="13"/>
  <c r="F139" i="13"/>
  <c r="G139" i="13"/>
  <c r="M139" i="13" s="1"/>
  <c r="I139" i="13"/>
  <c r="K139" i="13"/>
  <c r="O139" i="13"/>
  <c r="Q139" i="13"/>
  <c r="V139" i="13"/>
  <c r="F140" i="13"/>
  <c r="G140" i="13"/>
  <c r="M140" i="13" s="1"/>
  <c r="I140" i="13"/>
  <c r="K140" i="13"/>
  <c r="O140" i="13"/>
  <c r="Q140" i="13"/>
  <c r="V140" i="13"/>
  <c r="F141" i="13"/>
  <c r="G141" i="13"/>
  <c r="M141" i="13" s="1"/>
  <c r="I141" i="13"/>
  <c r="K141" i="13"/>
  <c r="O141" i="13"/>
  <c r="Q141" i="13"/>
  <c r="V141" i="13"/>
  <c r="F142" i="13"/>
  <c r="G142" i="13"/>
  <c r="M142" i="13" s="1"/>
  <c r="I142" i="13"/>
  <c r="K142" i="13"/>
  <c r="O142" i="13"/>
  <c r="Q142" i="13"/>
  <c r="V142" i="13"/>
  <c r="F143" i="13"/>
  <c r="G143" i="13"/>
  <c r="M143" i="13" s="1"/>
  <c r="I143" i="13"/>
  <c r="K143" i="13"/>
  <c r="O143" i="13"/>
  <c r="Q143" i="13"/>
  <c r="V143" i="13"/>
  <c r="F144" i="13"/>
  <c r="G144" i="13"/>
  <c r="M144" i="13" s="1"/>
  <c r="I144" i="13"/>
  <c r="K144" i="13"/>
  <c r="O144" i="13"/>
  <c r="Q144" i="13"/>
  <c r="V144" i="13"/>
  <c r="F145" i="13"/>
  <c r="G145" i="13"/>
  <c r="M145" i="13" s="1"/>
  <c r="I145" i="13"/>
  <c r="K145" i="13"/>
  <c r="O145" i="13"/>
  <c r="Q145" i="13"/>
  <c r="V145" i="13"/>
  <c r="F146" i="13"/>
  <c r="G146" i="13"/>
  <c r="M146" i="13" s="1"/>
  <c r="I146" i="13"/>
  <c r="K146" i="13"/>
  <c r="O146" i="13"/>
  <c r="Q146" i="13"/>
  <c r="V146" i="13"/>
  <c r="F147" i="13"/>
  <c r="G147" i="13"/>
  <c r="M147" i="13" s="1"/>
  <c r="I147" i="13"/>
  <c r="K147" i="13"/>
  <c r="O147" i="13"/>
  <c r="Q147" i="13"/>
  <c r="V147" i="13"/>
  <c r="F148" i="13"/>
  <c r="G148" i="13"/>
  <c r="M148" i="13" s="1"/>
  <c r="I148" i="13"/>
  <c r="K148" i="13"/>
  <c r="O148" i="13"/>
  <c r="Q148" i="13"/>
  <c r="V148" i="13"/>
  <c r="F149" i="13"/>
  <c r="G149" i="13"/>
  <c r="M149" i="13" s="1"/>
  <c r="I149" i="13"/>
  <c r="K149" i="13"/>
  <c r="O149" i="13"/>
  <c r="Q149" i="13"/>
  <c r="V149" i="13"/>
  <c r="F150" i="13"/>
  <c r="G150" i="13"/>
  <c r="M150" i="13" s="1"/>
  <c r="I150" i="13"/>
  <c r="K150" i="13"/>
  <c r="O150" i="13"/>
  <c r="Q150" i="13"/>
  <c r="V150" i="13"/>
  <c r="F151" i="13"/>
  <c r="G151" i="13"/>
  <c r="M151" i="13" s="1"/>
  <c r="I151" i="13"/>
  <c r="K151" i="13"/>
  <c r="O151" i="13"/>
  <c r="Q151" i="13"/>
  <c r="V151" i="13"/>
  <c r="F152" i="13"/>
  <c r="G152" i="13"/>
  <c r="M152" i="13" s="1"/>
  <c r="I152" i="13"/>
  <c r="K152" i="13"/>
  <c r="O152" i="13"/>
  <c r="Q152" i="13"/>
  <c r="V152" i="13"/>
  <c r="F153" i="13"/>
  <c r="G153" i="13"/>
  <c r="M153" i="13" s="1"/>
  <c r="I153" i="13"/>
  <c r="K153" i="13"/>
  <c r="O153" i="13"/>
  <c r="Q153" i="13"/>
  <c r="V153" i="13"/>
  <c r="F154" i="13"/>
  <c r="G154" i="13"/>
  <c r="M154" i="13" s="1"/>
  <c r="I154" i="13"/>
  <c r="K154" i="13"/>
  <c r="O154" i="13"/>
  <c r="Q154" i="13"/>
  <c r="V154" i="13"/>
  <c r="F155" i="13"/>
  <c r="G155" i="13"/>
  <c r="M155" i="13" s="1"/>
  <c r="I155" i="13"/>
  <c r="K155" i="13"/>
  <c r="O155" i="13"/>
  <c r="Q155" i="13"/>
  <c r="V155" i="13"/>
  <c r="F156" i="13"/>
  <c r="G156" i="13"/>
  <c r="M156" i="13" s="1"/>
  <c r="I156" i="13"/>
  <c r="K156" i="13"/>
  <c r="O156" i="13"/>
  <c r="Q156" i="13"/>
  <c r="V156" i="13"/>
  <c r="F157" i="13"/>
  <c r="G157" i="13"/>
  <c r="M157" i="13" s="1"/>
  <c r="I157" i="13"/>
  <c r="K157" i="13"/>
  <c r="O157" i="13"/>
  <c r="Q157" i="13"/>
  <c r="V157" i="13"/>
  <c r="F158" i="13"/>
  <c r="G158" i="13"/>
  <c r="M158" i="13" s="1"/>
  <c r="I158" i="13"/>
  <c r="K158" i="13"/>
  <c r="O158" i="13"/>
  <c r="Q158" i="13"/>
  <c r="V158" i="13"/>
  <c r="F159" i="13"/>
  <c r="G159" i="13"/>
  <c r="M159" i="13" s="1"/>
  <c r="I159" i="13"/>
  <c r="K159" i="13"/>
  <c r="O159" i="13"/>
  <c r="Q159" i="13"/>
  <c r="V159" i="13"/>
  <c r="F160" i="13"/>
  <c r="G160" i="13"/>
  <c r="M160" i="13" s="1"/>
  <c r="I160" i="13"/>
  <c r="K160" i="13"/>
  <c r="O160" i="13"/>
  <c r="Q160" i="13"/>
  <c r="V160" i="13"/>
  <c r="F161" i="13"/>
  <c r="G161" i="13"/>
  <c r="M161" i="13" s="1"/>
  <c r="I161" i="13"/>
  <c r="K161" i="13"/>
  <c r="O161" i="13"/>
  <c r="Q161" i="13"/>
  <c r="V161" i="13"/>
  <c r="F162" i="13"/>
  <c r="G162" i="13"/>
  <c r="M162" i="13" s="1"/>
  <c r="I162" i="13"/>
  <c r="K162" i="13"/>
  <c r="O162" i="13"/>
  <c r="Q162" i="13"/>
  <c r="V162" i="13"/>
  <c r="F163" i="13"/>
  <c r="G163" i="13"/>
  <c r="M163" i="13" s="1"/>
  <c r="I163" i="13"/>
  <c r="K163" i="13"/>
  <c r="O163" i="13"/>
  <c r="Q163" i="13"/>
  <c r="V163" i="13"/>
  <c r="F164" i="13"/>
  <c r="G164" i="13"/>
  <c r="M164" i="13" s="1"/>
  <c r="I164" i="13"/>
  <c r="K164" i="13"/>
  <c r="O164" i="13"/>
  <c r="Q164" i="13"/>
  <c r="V164" i="13"/>
  <c r="F165" i="13"/>
  <c r="G165" i="13"/>
  <c r="M165" i="13" s="1"/>
  <c r="I165" i="13"/>
  <c r="K165" i="13"/>
  <c r="O165" i="13"/>
  <c r="Q165" i="13"/>
  <c r="V165" i="13"/>
  <c r="F166" i="13"/>
  <c r="G166" i="13"/>
  <c r="M166" i="13" s="1"/>
  <c r="I166" i="13"/>
  <c r="K166" i="13"/>
  <c r="O166" i="13"/>
  <c r="Q166" i="13"/>
  <c r="V166" i="13"/>
  <c r="F167" i="13"/>
  <c r="G167" i="13"/>
  <c r="M167" i="13" s="1"/>
  <c r="I167" i="13"/>
  <c r="K167" i="13"/>
  <c r="O167" i="13"/>
  <c r="Q167" i="13"/>
  <c r="V167" i="13"/>
  <c r="F168" i="13"/>
  <c r="G168" i="13"/>
  <c r="M168" i="13" s="1"/>
  <c r="I168" i="13"/>
  <c r="K168" i="13"/>
  <c r="O168" i="13"/>
  <c r="Q168" i="13"/>
  <c r="V168" i="13"/>
  <c r="F169" i="13"/>
  <c r="G169" i="13"/>
  <c r="M169" i="13" s="1"/>
  <c r="I169" i="13"/>
  <c r="K169" i="13"/>
  <c r="O169" i="13"/>
  <c r="Q169" i="13"/>
  <c r="V169" i="13"/>
  <c r="F170" i="13"/>
  <c r="G170" i="13"/>
  <c r="M170" i="13" s="1"/>
  <c r="I170" i="13"/>
  <c r="K170" i="13"/>
  <c r="O170" i="13"/>
  <c r="Q170" i="13"/>
  <c r="V170" i="13"/>
  <c r="F171" i="13"/>
  <c r="G171" i="13"/>
  <c r="M171" i="13" s="1"/>
  <c r="I171" i="13"/>
  <c r="K171" i="13"/>
  <c r="O171" i="13"/>
  <c r="Q171" i="13"/>
  <c r="V171" i="13"/>
  <c r="F172" i="13"/>
  <c r="G172" i="13"/>
  <c r="M172" i="13" s="1"/>
  <c r="I172" i="13"/>
  <c r="K172" i="13"/>
  <c r="O172" i="13"/>
  <c r="Q172" i="13"/>
  <c r="V172" i="13"/>
  <c r="F173" i="13"/>
  <c r="G173" i="13"/>
  <c r="M173" i="13" s="1"/>
  <c r="I173" i="13"/>
  <c r="K173" i="13"/>
  <c r="O173" i="13"/>
  <c r="Q173" i="13"/>
  <c r="V173" i="13"/>
  <c r="F174" i="13"/>
  <c r="G174" i="13"/>
  <c r="M174" i="13" s="1"/>
  <c r="I174" i="13"/>
  <c r="K174" i="13"/>
  <c r="O174" i="13"/>
  <c r="Q174" i="13"/>
  <c r="V174" i="13"/>
  <c r="F175" i="13"/>
  <c r="G175" i="13"/>
  <c r="M175" i="13" s="1"/>
  <c r="I175" i="13"/>
  <c r="K175" i="13"/>
  <c r="O175" i="13"/>
  <c r="Q175" i="13"/>
  <c r="V175" i="13"/>
  <c r="F176" i="13"/>
  <c r="G176" i="13"/>
  <c r="M176" i="13" s="1"/>
  <c r="I176" i="13"/>
  <c r="K176" i="13"/>
  <c r="O176" i="13"/>
  <c r="Q176" i="13"/>
  <c r="V176" i="13"/>
  <c r="F177" i="13"/>
  <c r="G177" i="13"/>
  <c r="M177" i="13" s="1"/>
  <c r="I177" i="13"/>
  <c r="K177" i="13"/>
  <c r="O177" i="13"/>
  <c r="Q177" i="13"/>
  <c r="V177" i="13"/>
  <c r="F178" i="13"/>
  <c r="G178" i="13"/>
  <c r="M178" i="13" s="1"/>
  <c r="I178" i="13"/>
  <c r="K178" i="13"/>
  <c r="O178" i="13"/>
  <c r="Q178" i="13"/>
  <c r="V178" i="13"/>
  <c r="F179" i="13"/>
  <c r="G179" i="13"/>
  <c r="M179" i="13" s="1"/>
  <c r="I179" i="13"/>
  <c r="K179" i="13"/>
  <c r="O179" i="13"/>
  <c r="Q179" i="13"/>
  <c r="V179" i="13"/>
  <c r="F180" i="13"/>
  <c r="G180" i="13"/>
  <c r="M180" i="13" s="1"/>
  <c r="I180" i="13"/>
  <c r="K180" i="13"/>
  <c r="O180" i="13"/>
  <c r="Q180" i="13"/>
  <c r="V180" i="13"/>
  <c r="F181" i="13"/>
  <c r="G181" i="13"/>
  <c r="M181" i="13" s="1"/>
  <c r="I181" i="13"/>
  <c r="K181" i="13"/>
  <c r="O181" i="13"/>
  <c r="Q181" i="13"/>
  <c r="V181" i="13"/>
  <c r="F182" i="13"/>
  <c r="G182" i="13"/>
  <c r="M182" i="13" s="1"/>
  <c r="I182" i="13"/>
  <c r="K182" i="13"/>
  <c r="O182" i="13"/>
  <c r="Q182" i="13"/>
  <c r="V182" i="13"/>
  <c r="F183" i="13"/>
  <c r="G183" i="13"/>
  <c r="M183" i="13" s="1"/>
  <c r="I183" i="13"/>
  <c r="K183" i="13"/>
  <c r="O183" i="13"/>
  <c r="Q183" i="13"/>
  <c r="V183" i="13"/>
  <c r="F184" i="13"/>
  <c r="G184" i="13"/>
  <c r="M184" i="13" s="1"/>
  <c r="I184" i="13"/>
  <c r="K184" i="13"/>
  <c r="O184" i="13"/>
  <c r="Q184" i="13"/>
  <c r="V184" i="13"/>
  <c r="F185" i="13"/>
  <c r="G185" i="13"/>
  <c r="M185" i="13" s="1"/>
  <c r="I185" i="13"/>
  <c r="K185" i="13"/>
  <c r="O185" i="13"/>
  <c r="Q185" i="13"/>
  <c r="V185" i="13"/>
  <c r="F186" i="13"/>
  <c r="G186" i="13"/>
  <c r="M186" i="13" s="1"/>
  <c r="I186" i="13"/>
  <c r="K186" i="13"/>
  <c r="O186" i="13"/>
  <c r="Q186" i="13"/>
  <c r="V186" i="13"/>
  <c r="F187" i="13"/>
  <c r="G187" i="13"/>
  <c r="M187" i="13" s="1"/>
  <c r="I187" i="13"/>
  <c r="K187" i="13"/>
  <c r="O187" i="13"/>
  <c r="Q187" i="13"/>
  <c r="V187" i="13"/>
  <c r="F188" i="13"/>
  <c r="G188" i="13"/>
  <c r="M188" i="13" s="1"/>
  <c r="I188" i="13"/>
  <c r="K188" i="13"/>
  <c r="O188" i="13"/>
  <c r="Q188" i="13"/>
  <c r="V188" i="13"/>
  <c r="F189" i="13"/>
  <c r="G189" i="13"/>
  <c r="M189" i="13" s="1"/>
  <c r="I189" i="13"/>
  <c r="K189" i="13"/>
  <c r="O189" i="13"/>
  <c r="Q189" i="13"/>
  <c r="V189" i="13"/>
  <c r="F190" i="13"/>
  <c r="G190" i="13"/>
  <c r="M190" i="13" s="1"/>
  <c r="I190" i="13"/>
  <c r="K190" i="13"/>
  <c r="O190" i="13"/>
  <c r="Q190" i="13"/>
  <c r="V190" i="13"/>
  <c r="F191" i="13"/>
  <c r="G191" i="13"/>
  <c r="M191" i="13" s="1"/>
  <c r="I191" i="13"/>
  <c r="K191" i="13"/>
  <c r="O191" i="13"/>
  <c r="Q191" i="13"/>
  <c r="V191" i="13"/>
  <c r="F192" i="13"/>
  <c r="G192" i="13"/>
  <c r="M192" i="13" s="1"/>
  <c r="I192" i="13"/>
  <c r="K192" i="13"/>
  <c r="O192" i="13"/>
  <c r="Q192" i="13"/>
  <c r="V192" i="13"/>
  <c r="F193" i="13"/>
  <c r="G193" i="13"/>
  <c r="M193" i="13" s="1"/>
  <c r="I193" i="13"/>
  <c r="K193" i="13"/>
  <c r="O193" i="13"/>
  <c r="Q193" i="13"/>
  <c r="V193" i="13"/>
  <c r="F194" i="13"/>
  <c r="G194" i="13"/>
  <c r="M194" i="13" s="1"/>
  <c r="I194" i="13"/>
  <c r="K194" i="13"/>
  <c r="O194" i="13"/>
  <c r="Q194" i="13"/>
  <c r="V194" i="13"/>
  <c r="F195" i="13"/>
  <c r="G195" i="13"/>
  <c r="M195" i="13" s="1"/>
  <c r="I195" i="13"/>
  <c r="K195" i="13"/>
  <c r="O195" i="13"/>
  <c r="Q195" i="13"/>
  <c r="V195" i="13"/>
  <c r="F196" i="13"/>
  <c r="G196" i="13"/>
  <c r="M196" i="13" s="1"/>
  <c r="I196" i="13"/>
  <c r="K196" i="13"/>
  <c r="O196" i="13"/>
  <c r="Q196" i="13"/>
  <c r="V196" i="13"/>
  <c r="F197" i="13"/>
  <c r="G197" i="13"/>
  <c r="M197" i="13" s="1"/>
  <c r="I197" i="13"/>
  <c r="K197" i="13"/>
  <c r="O197" i="13"/>
  <c r="Q197" i="13"/>
  <c r="V197" i="13"/>
  <c r="F198" i="13"/>
  <c r="G198" i="13"/>
  <c r="M198" i="13" s="1"/>
  <c r="I198" i="13"/>
  <c r="K198" i="13"/>
  <c r="O198" i="13"/>
  <c r="Q198" i="13"/>
  <c r="V198" i="13"/>
  <c r="F199" i="13"/>
  <c r="G199" i="13"/>
  <c r="M199" i="13" s="1"/>
  <c r="I199" i="13"/>
  <c r="K199" i="13"/>
  <c r="O199" i="13"/>
  <c r="Q199" i="13"/>
  <c r="V199" i="13"/>
  <c r="F200" i="13"/>
  <c r="G200" i="13"/>
  <c r="M200" i="13" s="1"/>
  <c r="I200" i="13"/>
  <c r="K200" i="13"/>
  <c r="O200" i="13"/>
  <c r="Q200" i="13"/>
  <c r="V200" i="13"/>
  <c r="F201" i="13"/>
  <c r="G201" i="13"/>
  <c r="M201" i="13" s="1"/>
  <c r="I201" i="13"/>
  <c r="K201" i="13"/>
  <c r="O201" i="13"/>
  <c r="Q201" i="13"/>
  <c r="V201" i="13"/>
  <c r="F202" i="13"/>
  <c r="G202" i="13"/>
  <c r="M202" i="13" s="1"/>
  <c r="I202" i="13"/>
  <c r="K202" i="13"/>
  <c r="O202" i="13"/>
  <c r="Q202" i="13"/>
  <c r="V202" i="13"/>
  <c r="F203" i="13"/>
  <c r="G203" i="13"/>
  <c r="M203" i="13" s="1"/>
  <c r="I203" i="13"/>
  <c r="K203" i="13"/>
  <c r="O203" i="13"/>
  <c r="Q203" i="13"/>
  <c r="V203" i="13"/>
  <c r="F204" i="13"/>
  <c r="G204" i="13"/>
  <c r="M204" i="13" s="1"/>
  <c r="I204" i="13"/>
  <c r="K204" i="13"/>
  <c r="O204" i="13"/>
  <c r="Q204" i="13"/>
  <c r="V204" i="13"/>
  <c r="F205" i="13"/>
  <c r="G205" i="13"/>
  <c r="M205" i="13" s="1"/>
  <c r="I205" i="13"/>
  <c r="K205" i="13"/>
  <c r="O205" i="13"/>
  <c r="Q205" i="13"/>
  <c r="V205" i="13"/>
  <c r="F206" i="13"/>
  <c r="G206" i="13"/>
  <c r="M206" i="13" s="1"/>
  <c r="I206" i="13"/>
  <c r="K206" i="13"/>
  <c r="O206" i="13"/>
  <c r="Q206" i="13"/>
  <c r="V206" i="13"/>
  <c r="F207" i="13"/>
  <c r="G207" i="13"/>
  <c r="M207" i="13" s="1"/>
  <c r="I207" i="13"/>
  <c r="K207" i="13"/>
  <c r="O207" i="13"/>
  <c r="Q207" i="13"/>
  <c r="V207" i="13"/>
  <c r="F208" i="13"/>
  <c r="G208" i="13"/>
  <c r="M208" i="13" s="1"/>
  <c r="I208" i="13"/>
  <c r="K208" i="13"/>
  <c r="O208" i="13"/>
  <c r="Q208" i="13"/>
  <c r="V208" i="13"/>
  <c r="F209" i="13"/>
  <c r="G209" i="13"/>
  <c r="M209" i="13" s="1"/>
  <c r="I209" i="13"/>
  <c r="K209" i="13"/>
  <c r="O209" i="13"/>
  <c r="Q209" i="13"/>
  <c r="V209" i="13"/>
  <c r="F210" i="13"/>
  <c r="G210" i="13"/>
  <c r="M210" i="13" s="1"/>
  <c r="I210" i="13"/>
  <c r="K210" i="13"/>
  <c r="O210" i="13"/>
  <c r="Q210" i="13"/>
  <c r="V210" i="13"/>
  <c r="F211" i="13"/>
  <c r="G211" i="13"/>
  <c r="M211" i="13" s="1"/>
  <c r="I211" i="13"/>
  <c r="K211" i="13"/>
  <c r="O211" i="13"/>
  <c r="Q211" i="13"/>
  <c r="V211" i="13"/>
  <c r="F212" i="13"/>
  <c r="G212" i="13"/>
  <c r="M212" i="13" s="1"/>
  <c r="I212" i="13"/>
  <c r="K212" i="13"/>
  <c r="O212" i="13"/>
  <c r="Q212" i="13"/>
  <c r="V212" i="13"/>
  <c r="F213" i="13"/>
  <c r="G213" i="13"/>
  <c r="M213" i="13" s="1"/>
  <c r="I213" i="13"/>
  <c r="K213" i="13"/>
  <c r="O213" i="13"/>
  <c r="Q213" i="13"/>
  <c r="V213" i="13"/>
  <c r="F214" i="13"/>
  <c r="G214" i="13"/>
  <c r="M214" i="13" s="1"/>
  <c r="I214" i="13"/>
  <c r="K214" i="13"/>
  <c r="O214" i="13"/>
  <c r="Q214" i="13"/>
  <c r="V214" i="13"/>
  <c r="F215" i="13"/>
  <c r="G215" i="13"/>
  <c r="M215" i="13" s="1"/>
  <c r="I215" i="13"/>
  <c r="K215" i="13"/>
  <c r="O215" i="13"/>
  <c r="Q215" i="13"/>
  <c r="V215" i="13"/>
  <c r="F216" i="13"/>
  <c r="G216" i="13"/>
  <c r="M216" i="13" s="1"/>
  <c r="I216" i="13"/>
  <c r="K216" i="13"/>
  <c r="O216" i="13"/>
  <c r="Q216" i="13"/>
  <c r="V216" i="13"/>
  <c r="F217" i="13"/>
  <c r="G217" i="13"/>
  <c r="M217" i="13" s="1"/>
  <c r="I217" i="13"/>
  <c r="K217" i="13"/>
  <c r="O217" i="13"/>
  <c r="Q217" i="13"/>
  <c r="V217" i="13"/>
  <c r="F218" i="13"/>
  <c r="G218" i="13"/>
  <c r="M218" i="13" s="1"/>
  <c r="I218" i="13"/>
  <c r="K218" i="13"/>
  <c r="O218" i="13"/>
  <c r="Q218" i="13"/>
  <c r="V218" i="13"/>
  <c r="F219" i="13"/>
  <c r="G219" i="13"/>
  <c r="M219" i="13" s="1"/>
  <c r="I219" i="13"/>
  <c r="K219" i="13"/>
  <c r="O219" i="13"/>
  <c r="Q219" i="13"/>
  <c r="V219" i="13"/>
  <c r="F220" i="13"/>
  <c r="G220" i="13"/>
  <c r="M220" i="13" s="1"/>
  <c r="I220" i="13"/>
  <c r="K220" i="13"/>
  <c r="O220" i="13"/>
  <c r="Q220" i="13"/>
  <c r="V220" i="13"/>
  <c r="F221" i="13"/>
  <c r="G221" i="13"/>
  <c r="M221" i="13" s="1"/>
  <c r="I221" i="13"/>
  <c r="K221" i="13"/>
  <c r="O221" i="13"/>
  <c r="Q221" i="13"/>
  <c r="V221" i="13"/>
  <c r="F222" i="13"/>
  <c r="G222" i="13"/>
  <c r="M222" i="13" s="1"/>
  <c r="I222" i="13"/>
  <c r="K222" i="13"/>
  <c r="O222" i="13"/>
  <c r="Q222" i="13"/>
  <c r="V222" i="13"/>
  <c r="F223" i="13"/>
  <c r="G223" i="13"/>
  <c r="M223" i="13" s="1"/>
  <c r="I223" i="13"/>
  <c r="K223" i="13"/>
  <c r="O223" i="13"/>
  <c r="Q223" i="13"/>
  <c r="V223" i="13"/>
  <c r="F224" i="13"/>
  <c r="G224" i="13"/>
  <c r="M224" i="13" s="1"/>
  <c r="I224" i="13"/>
  <c r="K224" i="13"/>
  <c r="O224" i="13"/>
  <c r="Q224" i="13"/>
  <c r="V224" i="13"/>
  <c r="F226" i="13"/>
  <c r="G226" i="13"/>
  <c r="M226" i="13" s="1"/>
  <c r="I226" i="13"/>
  <c r="I225" i="13" s="1"/>
  <c r="K226" i="13"/>
  <c r="K225" i="13" s="1"/>
  <c r="O226" i="13"/>
  <c r="O225" i="13" s="1"/>
  <c r="Q226" i="13"/>
  <c r="Q225" i="13" s="1"/>
  <c r="V226" i="13"/>
  <c r="V225" i="13" s="1"/>
  <c r="F227" i="13"/>
  <c r="G227" i="13"/>
  <c r="M227" i="13" s="1"/>
  <c r="I227" i="13"/>
  <c r="K227" i="13"/>
  <c r="O227" i="13"/>
  <c r="Q227" i="13"/>
  <c r="V227" i="13"/>
  <c r="F228" i="13"/>
  <c r="G228" i="13"/>
  <c r="M228" i="13" s="1"/>
  <c r="I228" i="13"/>
  <c r="K228" i="13"/>
  <c r="O228" i="13"/>
  <c r="Q228" i="13"/>
  <c r="V228" i="13"/>
  <c r="F229" i="13"/>
  <c r="G229" i="13"/>
  <c r="M229" i="13" s="1"/>
  <c r="I229" i="13"/>
  <c r="K229" i="13"/>
  <c r="O229" i="13"/>
  <c r="Q229" i="13"/>
  <c r="V229" i="13"/>
  <c r="F230" i="13"/>
  <c r="G230" i="13"/>
  <c r="M230" i="13" s="1"/>
  <c r="I230" i="13"/>
  <c r="K230" i="13"/>
  <c r="O230" i="13"/>
  <c r="Q230" i="13"/>
  <c r="V230" i="13"/>
  <c r="F231" i="13"/>
  <c r="G231" i="13"/>
  <c r="M231" i="13" s="1"/>
  <c r="I231" i="13"/>
  <c r="K231" i="13"/>
  <c r="O231" i="13"/>
  <c r="Q231" i="13"/>
  <c r="V231" i="13"/>
  <c r="F232" i="13"/>
  <c r="G232" i="13"/>
  <c r="M232" i="13" s="1"/>
  <c r="I232" i="13"/>
  <c r="K232" i="13"/>
  <c r="O232" i="13"/>
  <c r="Q232" i="13"/>
  <c r="V232" i="13"/>
  <c r="F233" i="13"/>
  <c r="G233" i="13"/>
  <c r="M233" i="13" s="1"/>
  <c r="I233" i="13"/>
  <c r="K233" i="13"/>
  <c r="O233" i="13"/>
  <c r="Q233" i="13"/>
  <c r="V233" i="13"/>
  <c r="F234" i="13"/>
  <c r="G234" i="13"/>
  <c r="M234" i="13" s="1"/>
  <c r="I234" i="13"/>
  <c r="K234" i="13"/>
  <c r="O234" i="13"/>
  <c r="Q234" i="13"/>
  <c r="V234" i="13"/>
  <c r="F235" i="13"/>
  <c r="G235" i="13"/>
  <c r="M235" i="13" s="1"/>
  <c r="I235" i="13"/>
  <c r="K235" i="13"/>
  <c r="O235" i="13"/>
  <c r="Q235" i="13"/>
  <c r="V235" i="13"/>
  <c r="F236" i="13"/>
  <c r="G236" i="13"/>
  <c r="M236" i="13" s="1"/>
  <c r="I236" i="13"/>
  <c r="K236" i="13"/>
  <c r="O236" i="13"/>
  <c r="Q236" i="13"/>
  <c r="V236" i="13"/>
  <c r="F237" i="13"/>
  <c r="G237" i="13"/>
  <c r="M237" i="13" s="1"/>
  <c r="I237" i="13"/>
  <c r="K237" i="13"/>
  <c r="O237" i="13"/>
  <c r="Q237" i="13"/>
  <c r="V237" i="13"/>
  <c r="F238" i="13"/>
  <c r="G238" i="13"/>
  <c r="M238" i="13" s="1"/>
  <c r="I238" i="13"/>
  <c r="K238" i="13"/>
  <c r="O238" i="13"/>
  <c r="Q238" i="13"/>
  <c r="V238" i="13"/>
  <c r="F239" i="13"/>
  <c r="G239" i="13"/>
  <c r="M239" i="13" s="1"/>
  <c r="I239" i="13"/>
  <c r="K239" i="13"/>
  <c r="O239" i="13"/>
  <c r="Q239" i="13"/>
  <c r="V239" i="13"/>
  <c r="F240" i="13"/>
  <c r="G240" i="13"/>
  <c r="M240" i="13" s="1"/>
  <c r="I240" i="13"/>
  <c r="K240" i="13"/>
  <c r="O240" i="13"/>
  <c r="Q240" i="13"/>
  <c r="V240" i="13"/>
  <c r="F241" i="13"/>
  <c r="G241" i="13"/>
  <c r="M241" i="13" s="1"/>
  <c r="I241" i="13"/>
  <c r="K241" i="13"/>
  <c r="O241" i="13"/>
  <c r="Q241" i="13"/>
  <c r="V241" i="13"/>
  <c r="F242" i="13"/>
  <c r="G242" i="13"/>
  <c r="M242" i="13" s="1"/>
  <c r="I242" i="13"/>
  <c r="K242" i="13"/>
  <c r="O242" i="13"/>
  <c r="Q242" i="13"/>
  <c r="V242" i="13"/>
  <c r="F244" i="13"/>
  <c r="G244" i="13"/>
  <c r="G243" i="13" s="1"/>
  <c r="I244" i="13"/>
  <c r="I243" i="13" s="1"/>
  <c r="K244" i="13"/>
  <c r="K243" i="13" s="1"/>
  <c r="O244" i="13"/>
  <c r="O243" i="13" s="1"/>
  <c r="Q244" i="13"/>
  <c r="Q243" i="13" s="1"/>
  <c r="V244" i="13"/>
  <c r="V243" i="13" s="1"/>
  <c r="F245" i="13"/>
  <c r="G245" i="13"/>
  <c r="M245" i="13" s="1"/>
  <c r="I245" i="13"/>
  <c r="K245" i="13"/>
  <c r="O245" i="13"/>
  <c r="Q245" i="13"/>
  <c r="V245" i="13"/>
  <c r="F246" i="13"/>
  <c r="G246" i="13"/>
  <c r="M246" i="13" s="1"/>
  <c r="I246" i="13"/>
  <c r="K246" i="13"/>
  <c r="O246" i="13"/>
  <c r="Q246" i="13"/>
  <c r="V246" i="13"/>
  <c r="F247" i="13"/>
  <c r="G247" i="13"/>
  <c r="M247" i="13" s="1"/>
  <c r="I247" i="13"/>
  <c r="K247" i="13"/>
  <c r="O247" i="13"/>
  <c r="Q247" i="13"/>
  <c r="V247" i="13"/>
  <c r="F248" i="13"/>
  <c r="G248" i="13"/>
  <c r="M248" i="13" s="1"/>
  <c r="I248" i="13"/>
  <c r="K248" i="13"/>
  <c r="O248" i="13"/>
  <c r="Q248" i="13"/>
  <c r="V248" i="13"/>
  <c r="F249" i="13"/>
  <c r="G249" i="13"/>
  <c r="M249" i="13" s="1"/>
  <c r="I249" i="13"/>
  <c r="K249" i="13"/>
  <c r="O249" i="13"/>
  <c r="Q249" i="13"/>
  <c r="V249" i="13"/>
  <c r="F250" i="13"/>
  <c r="G250" i="13"/>
  <c r="M250" i="13" s="1"/>
  <c r="I250" i="13"/>
  <c r="K250" i="13"/>
  <c r="O250" i="13"/>
  <c r="Q250" i="13"/>
  <c r="V250" i="13"/>
  <c r="F251" i="13"/>
  <c r="G251" i="13"/>
  <c r="M251" i="13" s="1"/>
  <c r="I251" i="13"/>
  <c r="K251" i="13"/>
  <c r="O251" i="13"/>
  <c r="Q251" i="13"/>
  <c r="V251" i="13"/>
  <c r="F252" i="13"/>
  <c r="G252" i="13"/>
  <c r="M252" i="13" s="1"/>
  <c r="I252" i="13"/>
  <c r="K252" i="13"/>
  <c r="O252" i="13"/>
  <c r="Q252" i="13"/>
  <c r="V252" i="13"/>
  <c r="F253" i="13"/>
  <c r="G253" i="13"/>
  <c r="M253" i="13" s="1"/>
  <c r="I253" i="13"/>
  <c r="K253" i="13"/>
  <c r="O253" i="13"/>
  <c r="Q253" i="13"/>
  <c r="V253" i="13"/>
  <c r="F255" i="13"/>
  <c r="G255" i="13" s="1"/>
  <c r="I255" i="13"/>
  <c r="I254" i="13" s="1"/>
  <c r="K255" i="13"/>
  <c r="K254" i="13" s="1"/>
  <c r="O255" i="13"/>
  <c r="O254" i="13" s="1"/>
  <c r="Q255" i="13"/>
  <c r="Q254" i="13" s="1"/>
  <c r="V255" i="13"/>
  <c r="V254" i="13" s="1"/>
  <c r="F256" i="13"/>
  <c r="G256" i="13" s="1"/>
  <c r="M256" i="13" s="1"/>
  <c r="I256" i="13"/>
  <c r="K256" i="13"/>
  <c r="O256" i="13"/>
  <c r="Q256" i="13"/>
  <c r="V256" i="13"/>
  <c r="F257" i="13"/>
  <c r="G257" i="13" s="1"/>
  <c r="M257" i="13" s="1"/>
  <c r="I257" i="13"/>
  <c r="K257" i="13"/>
  <c r="O257" i="13"/>
  <c r="Q257" i="13"/>
  <c r="V257" i="13"/>
  <c r="F258" i="13"/>
  <c r="G258" i="13" s="1"/>
  <c r="M258" i="13" s="1"/>
  <c r="I258" i="13"/>
  <c r="K258" i="13"/>
  <c r="O258" i="13"/>
  <c r="Q258" i="13"/>
  <c r="V258" i="13"/>
  <c r="F259" i="13"/>
  <c r="G259" i="13" s="1"/>
  <c r="M259" i="13" s="1"/>
  <c r="I259" i="13"/>
  <c r="K259" i="13"/>
  <c r="O259" i="13"/>
  <c r="Q259" i="13"/>
  <c r="V259" i="13"/>
  <c r="F260" i="13"/>
  <c r="G260" i="13" s="1"/>
  <c r="M260" i="13" s="1"/>
  <c r="I260" i="13"/>
  <c r="K260" i="13"/>
  <c r="O260" i="13"/>
  <c r="Q260" i="13"/>
  <c r="V260" i="13"/>
  <c r="F262" i="13"/>
  <c r="G262" i="13"/>
  <c r="M262" i="13" s="1"/>
  <c r="M261" i="13" s="1"/>
  <c r="I262" i="13"/>
  <c r="I261" i="13" s="1"/>
  <c r="K262" i="13"/>
  <c r="K261" i="13" s="1"/>
  <c r="O262" i="13"/>
  <c r="O261" i="13" s="1"/>
  <c r="Q262" i="13"/>
  <c r="Q261" i="13" s="1"/>
  <c r="V262" i="13"/>
  <c r="V261" i="13" s="1"/>
  <c r="F263" i="13"/>
  <c r="G263" i="13"/>
  <c r="M263" i="13" s="1"/>
  <c r="I263" i="13"/>
  <c r="K263" i="13"/>
  <c r="O263" i="13"/>
  <c r="Q263" i="13"/>
  <c r="V263" i="13"/>
  <c r="F265" i="13"/>
  <c r="G265" i="13"/>
  <c r="M265" i="13" s="1"/>
  <c r="I265" i="13"/>
  <c r="I264" i="13" s="1"/>
  <c r="K265" i="13"/>
  <c r="K264" i="13" s="1"/>
  <c r="O265" i="13"/>
  <c r="O264" i="13" s="1"/>
  <c r="Q265" i="13"/>
  <c r="Q264" i="13" s="1"/>
  <c r="V265" i="13"/>
  <c r="V264" i="13" s="1"/>
  <c r="F266" i="13"/>
  <c r="G266" i="13"/>
  <c r="M266" i="13" s="1"/>
  <c r="I266" i="13"/>
  <c r="K266" i="13"/>
  <c r="O266" i="13"/>
  <c r="Q266" i="13"/>
  <c r="V266" i="13"/>
  <c r="F267" i="13"/>
  <c r="G267" i="13"/>
  <c r="M267" i="13" s="1"/>
  <c r="I267" i="13"/>
  <c r="K267" i="13"/>
  <c r="O267" i="13"/>
  <c r="Q267" i="13"/>
  <c r="V267" i="13"/>
  <c r="F268" i="13"/>
  <c r="G268" i="13"/>
  <c r="M268" i="13" s="1"/>
  <c r="I268" i="13"/>
  <c r="K268" i="13"/>
  <c r="O268" i="13"/>
  <c r="Q268" i="13"/>
  <c r="V268" i="13"/>
  <c r="F269" i="13"/>
  <c r="G269" i="13"/>
  <c r="M269" i="13" s="1"/>
  <c r="I269" i="13"/>
  <c r="K269" i="13"/>
  <c r="O269" i="13"/>
  <c r="Q269" i="13"/>
  <c r="V269" i="13"/>
  <c r="F270" i="13"/>
  <c r="G270" i="13"/>
  <c r="M270" i="13" s="1"/>
  <c r="I270" i="13"/>
  <c r="K270" i="13"/>
  <c r="O270" i="13"/>
  <c r="Q270" i="13"/>
  <c r="V270" i="13"/>
  <c r="F271" i="13"/>
  <c r="G271" i="13"/>
  <c r="M271" i="13" s="1"/>
  <c r="I271" i="13"/>
  <c r="K271" i="13"/>
  <c r="O271" i="13"/>
  <c r="Q271" i="13"/>
  <c r="V271" i="13"/>
  <c r="F272" i="13"/>
  <c r="G272" i="13"/>
  <c r="M272" i="13" s="1"/>
  <c r="I272" i="13"/>
  <c r="K272" i="13"/>
  <c r="O272" i="13"/>
  <c r="Q272" i="13"/>
  <c r="V272" i="13"/>
  <c r="F273" i="13"/>
  <c r="G273" i="13"/>
  <c r="M273" i="13" s="1"/>
  <c r="I273" i="13"/>
  <c r="K273" i="13"/>
  <c r="O273" i="13"/>
  <c r="Q273" i="13"/>
  <c r="V273" i="13"/>
  <c r="F274" i="13"/>
  <c r="G274" i="13"/>
  <c r="M274" i="13" s="1"/>
  <c r="I274" i="13"/>
  <c r="K274" i="13"/>
  <c r="O274" i="13"/>
  <c r="Q274" i="13"/>
  <c r="V274" i="13"/>
  <c r="F275" i="13"/>
  <c r="G275" i="13"/>
  <c r="M275" i="13" s="1"/>
  <c r="I275" i="13"/>
  <c r="K275" i="13"/>
  <c r="O275" i="13"/>
  <c r="Q275" i="13"/>
  <c r="V275" i="13"/>
  <c r="F276" i="13"/>
  <c r="G276" i="13"/>
  <c r="M276" i="13" s="1"/>
  <c r="I276" i="13"/>
  <c r="K276" i="13"/>
  <c r="O276" i="13"/>
  <c r="Q276" i="13"/>
  <c r="V276" i="13"/>
  <c r="F277" i="13"/>
  <c r="G277" i="13"/>
  <c r="M277" i="13" s="1"/>
  <c r="I277" i="13"/>
  <c r="K277" i="13"/>
  <c r="O277" i="13"/>
  <c r="Q277" i="13"/>
  <c r="V277" i="13"/>
  <c r="F278" i="13"/>
  <c r="G278" i="13"/>
  <c r="M278" i="13" s="1"/>
  <c r="I278" i="13"/>
  <c r="K278" i="13"/>
  <c r="O278" i="13"/>
  <c r="Q278" i="13"/>
  <c r="V278" i="13"/>
  <c r="F279" i="13"/>
  <c r="G279" i="13"/>
  <c r="M279" i="13" s="1"/>
  <c r="I279" i="13"/>
  <c r="K279" i="13"/>
  <c r="O279" i="13"/>
  <c r="Q279" i="13"/>
  <c r="V279" i="13"/>
  <c r="F280" i="13"/>
  <c r="G280" i="13"/>
  <c r="M280" i="13" s="1"/>
  <c r="I280" i="13"/>
  <c r="K280" i="13"/>
  <c r="O280" i="13"/>
  <c r="Q280" i="13"/>
  <c r="V280" i="13"/>
  <c r="F281" i="13"/>
  <c r="G281" i="13"/>
  <c r="M281" i="13" s="1"/>
  <c r="I281" i="13"/>
  <c r="K281" i="13"/>
  <c r="O281" i="13"/>
  <c r="Q281" i="13"/>
  <c r="V281" i="13"/>
  <c r="F282" i="13"/>
  <c r="G282" i="13"/>
  <c r="M282" i="13" s="1"/>
  <c r="I282" i="13"/>
  <c r="K282" i="13"/>
  <c r="O282" i="13"/>
  <c r="Q282" i="13"/>
  <c r="V282" i="13"/>
  <c r="F283" i="13"/>
  <c r="G283" i="13"/>
  <c r="M283" i="13" s="1"/>
  <c r="I283" i="13"/>
  <c r="K283" i="13"/>
  <c r="O283" i="13"/>
  <c r="Q283" i="13"/>
  <c r="V283" i="13"/>
  <c r="F284" i="13"/>
  <c r="G284" i="13"/>
  <c r="M284" i="13" s="1"/>
  <c r="I284" i="13"/>
  <c r="K284" i="13"/>
  <c r="O284" i="13"/>
  <c r="Q284" i="13"/>
  <c r="V284" i="13"/>
  <c r="F285" i="13"/>
  <c r="G285" i="13"/>
  <c r="M285" i="13" s="1"/>
  <c r="I285" i="13"/>
  <c r="K285" i="13"/>
  <c r="O285" i="13"/>
  <c r="Q285" i="13"/>
  <c r="V285" i="13"/>
  <c r="F286" i="13"/>
  <c r="G286" i="13"/>
  <c r="M286" i="13" s="1"/>
  <c r="I286" i="13"/>
  <c r="K286" i="13"/>
  <c r="O286" i="13"/>
  <c r="Q286" i="13"/>
  <c r="V286" i="13"/>
  <c r="F287" i="13"/>
  <c r="G287" i="13"/>
  <c r="M287" i="13" s="1"/>
  <c r="I287" i="13"/>
  <c r="K287" i="13"/>
  <c r="O287" i="13"/>
  <c r="Q287" i="13"/>
  <c r="V287" i="13"/>
  <c r="F288" i="13"/>
  <c r="G288" i="13"/>
  <c r="M288" i="13" s="1"/>
  <c r="I288" i="13"/>
  <c r="K288" i="13"/>
  <c r="O288" i="13"/>
  <c r="Q288" i="13"/>
  <c r="V288" i="13"/>
  <c r="F289" i="13"/>
  <c r="G289" i="13"/>
  <c r="M289" i="13" s="1"/>
  <c r="I289" i="13"/>
  <c r="K289" i="13"/>
  <c r="O289" i="13"/>
  <c r="Q289" i="13"/>
  <c r="V289" i="13"/>
  <c r="F290" i="13"/>
  <c r="G290" i="13"/>
  <c r="M290" i="13" s="1"/>
  <c r="I290" i="13"/>
  <c r="K290" i="13"/>
  <c r="O290" i="13"/>
  <c r="Q290" i="13"/>
  <c r="V290" i="13"/>
  <c r="F291" i="13"/>
  <c r="G291" i="13"/>
  <c r="M291" i="13" s="1"/>
  <c r="I291" i="13"/>
  <c r="K291" i="13"/>
  <c r="O291" i="13"/>
  <c r="Q291" i="13"/>
  <c r="V291" i="13"/>
  <c r="F292" i="13"/>
  <c r="G292" i="13"/>
  <c r="M292" i="13" s="1"/>
  <c r="I292" i="13"/>
  <c r="K292" i="13"/>
  <c r="O292" i="13"/>
  <c r="Q292" i="13"/>
  <c r="V292" i="13"/>
  <c r="F293" i="13"/>
  <c r="G293" i="13"/>
  <c r="M293" i="13" s="1"/>
  <c r="I293" i="13"/>
  <c r="K293" i="13"/>
  <c r="O293" i="13"/>
  <c r="Q293" i="13"/>
  <c r="V293" i="13"/>
  <c r="F294" i="13"/>
  <c r="G294" i="13"/>
  <c r="M294" i="13" s="1"/>
  <c r="I294" i="13"/>
  <c r="K294" i="13"/>
  <c r="O294" i="13"/>
  <c r="Q294" i="13"/>
  <c r="V294" i="13"/>
  <c r="F295" i="13"/>
  <c r="G295" i="13"/>
  <c r="M295" i="13" s="1"/>
  <c r="I295" i="13"/>
  <c r="K295" i="13"/>
  <c r="O295" i="13"/>
  <c r="Q295" i="13"/>
  <c r="V295" i="13"/>
  <c r="F296" i="13"/>
  <c r="G296" i="13"/>
  <c r="M296" i="13" s="1"/>
  <c r="I296" i="13"/>
  <c r="K296" i="13"/>
  <c r="O296" i="13"/>
  <c r="Q296" i="13"/>
  <c r="V296" i="13"/>
  <c r="F298" i="13"/>
  <c r="G298" i="13" s="1"/>
  <c r="I298" i="13"/>
  <c r="I297" i="13" s="1"/>
  <c r="K298" i="13"/>
  <c r="O298" i="13"/>
  <c r="O297" i="13" s="1"/>
  <c r="Q298" i="13"/>
  <c r="Q297" i="13" s="1"/>
  <c r="V298" i="13"/>
  <c r="F299" i="13"/>
  <c r="G299" i="13" s="1"/>
  <c r="M299" i="13" s="1"/>
  <c r="I299" i="13"/>
  <c r="K299" i="13"/>
  <c r="O299" i="13"/>
  <c r="Q299" i="13"/>
  <c r="V299" i="13"/>
  <c r="F303" i="13"/>
  <c r="G303" i="13" s="1"/>
  <c r="M303" i="13" s="1"/>
  <c r="I303" i="13"/>
  <c r="K303" i="13"/>
  <c r="O303" i="13"/>
  <c r="Q303" i="13"/>
  <c r="V303" i="13"/>
  <c r="F307" i="13"/>
  <c r="G307" i="13" s="1"/>
  <c r="M307" i="13" s="1"/>
  <c r="I307" i="13"/>
  <c r="K307" i="13"/>
  <c r="O307" i="13"/>
  <c r="Q307" i="13"/>
  <c r="V307" i="13"/>
  <c r="F311" i="13"/>
  <c r="G311" i="13" s="1"/>
  <c r="M311" i="13" s="1"/>
  <c r="I311" i="13"/>
  <c r="K311" i="13"/>
  <c r="O311" i="13"/>
  <c r="Q311" i="13"/>
  <c r="V311" i="13"/>
  <c r="F315" i="13"/>
  <c r="G315" i="13" s="1"/>
  <c r="M315" i="13" s="1"/>
  <c r="I315" i="13"/>
  <c r="K315" i="13"/>
  <c r="O315" i="13"/>
  <c r="Q315" i="13"/>
  <c r="V315" i="13"/>
  <c r="F319" i="13"/>
  <c r="G319" i="13" s="1"/>
  <c r="M319" i="13" s="1"/>
  <c r="I319" i="13"/>
  <c r="K319" i="13"/>
  <c r="O319" i="13"/>
  <c r="Q319" i="13"/>
  <c r="V319" i="13"/>
  <c r="F323" i="13"/>
  <c r="G323" i="13" s="1"/>
  <c r="M323" i="13" s="1"/>
  <c r="I323" i="13"/>
  <c r="K323" i="13"/>
  <c r="O323" i="13"/>
  <c r="Q323" i="13"/>
  <c r="V323" i="13"/>
  <c r="F324" i="13"/>
  <c r="G324" i="13" s="1"/>
  <c r="M324" i="13" s="1"/>
  <c r="I324" i="13"/>
  <c r="K324" i="13"/>
  <c r="O324" i="13"/>
  <c r="Q324" i="13"/>
  <c r="V324" i="13"/>
  <c r="F325" i="13"/>
  <c r="G325" i="13" s="1"/>
  <c r="M325" i="13" s="1"/>
  <c r="I325" i="13"/>
  <c r="K325" i="13"/>
  <c r="O325" i="13"/>
  <c r="Q325" i="13"/>
  <c r="V325" i="13"/>
  <c r="AE327" i="13"/>
  <c r="F42" i="1" s="1"/>
  <c r="G310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F10" i="12"/>
  <c r="G10" i="12"/>
  <c r="M10" i="12" s="1"/>
  <c r="I10" i="12"/>
  <c r="K10" i="12"/>
  <c r="O10" i="12"/>
  <c r="Q10" i="12"/>
  <c r="V10" i="12"/>
  <c r="F11" i="12"/>
  <c r="G11" i="12"/>
  <c r="M11" i="12" s="1"/>
  <c r="I11" i="12"/>
  <c r="K11" i="12"/>
  <c r="O11" i="12"/>
  <c r="Q11" i="12"/>
  <c r="V11" i="12"/>
  <c r="F12" i="12"/>
  <c r="G12" i="12"/>
  <c r="M12" i="12" s="1"/>
  <c r="I12" i="12"/>
  <c r="K12" i="12"/>
  <c r="O12" i="12"/>
  <c r="Q12" i="12"/>
  <c r="V12" i="12"/>
  <c r="F13" i="12"/>
  <c r="G13" i="12"/>
  <c r="M13" i="12" s="1"/>
  <c r="I13" i="12"/>
  <c r="K13" i="12"/>
  <c r="O13" i="12"/>
  <c r="Q13" i="12"/>
  <c r="V13" i="12"/>
  <c r="F14" i="12"/>
  <c r="G14" i="12"/>
  <c r="M14" i="12" s="1"/>
  <c r="I14" i="12"/>
  <c r="K14" i="12"/>
  <c r="O14" i="12"/>
  <c r="Q14" i="12"/>
  <c r="V14" i="12"/>
  <c r="F15" i="12"/>
  <c r="G15" i="12"/>
  <c r="M15" i="12" s="1"/>
  <c r="I15" i="12"/>
  <c r="K15" i="12"/>
  <c r="O15" i="12"/>
  <c r="Q15" i="12"/>
  <c r="V15" i="12"/>
  <c r="F16" i="12"/>
  <c r="G16" i="12"/>
  <c r="M16" i="12" s="1"/>
  <c r="I16" i="12"/>
  <c r="K16" i="12"/>
  <c r="O16" i="12"/>
  <c r="Q16" i="12"/>
  <c r="V16" i="12"/>
  <c r="F20" i="12"/>
  <c r="G20" i="12"/>
  <c r="M20" i="12" s="1"/>
  <c r="I20" i="12"/>
  <c r="K20" i="12"/>
  <c r="O20" i="12"/>
  <c r="Q20" i="12"/>
  <c r="V20" i="12"/>
  <c r="F21" i="12"/>
  <c r="G21" i="12"/>
  <c r="M21" i="12" s="1"/>
  <c r="I21" i="12"/>
  <c r="K21" i="12"/>
  <c r="O21" i="12"/>
  <c r="Q21" i="12"/>
  <c r="V21" i="12"/>
  <c r="F22" i="12"/>
  <c r="G22" i="12"/>
  <c r="M22" i="12" s="1"/>
  <c r="I22" i="12"/>
  <c r="K22" i="12"/>
  <c r="O22" i="12"/>
  <c r="Q22" i="12"/>
  <c r="V22" i="12"/>
  <c r="F24" i="12"/>
  <c r="G24" i="12"/>
  <c r="M24" i="12" s="1"/>
  <c r="I24" i="12"/>
  <c r="K24" i="12"/>
  <c r="O24" i="12"/>
  <c r="Q24" i="12"/>
  <c r="V24" i="12"/>
  <c r="F25" i="12"/>
  <c r="G25" i="12"/>
  <c r="M25" i="12" s="1"/>
  <c r="I25" i="12"/>
  <c r="K25" i="12"/>
  <c r="O25" i="12"/>
  <c r="Q25" i="12"/>
  <c r="V25" i="12"/>
  <c r="F26" i="12"/>
  <c r="G26" i="12"/>
  <c r="M26" i="12" s="1"/>
  <c r="I26" i="12"/>
  <c r="K26" i="12"/>
  <c r="O26" i="12"/>
  <c r="Q26" i="12"/>
  <c r="V26" i="12"/>
  <c r="F29" i="12"/>
  <c r="G29" i="12"/>
  <c r="M29" i="12" s="1"/>
  <c r="I29" i="12"/>
  <c r="K29" i="12"/>
  <c r="O29" i="12"/>
  <c r="Q29" i="12"/>
  <c r="V29" i="12"/>
  <c r="F30" i="12"/>
  <c r="G30" i="12"/>
  <c r="M30" i="12" s="1"/>
  <c r="I30" i="12"/>
  <c r="K30" i="12"/>
  <c r="O30" i="12"/>
  <c r="Q30" i="12"/>
  <c r="V30" i="12"/>
  <c r="F33" i="12"/>
  <c r="G33" i="12"/>
  <c r="M33" i="12" s="1"/>
  <c r="I33" i="12"/>
  <c r="K33" i="12"/>
  <c r="O33" i="12"/>
  <c r="Q33" i="12"/>
  <c r="V33" i="12"/>
  <c r="F35" i="12"/>
  <c r="G35" i="12"/>
  <c r="M35" i="12" s="1"/>
  <c r="I35" i="12"/>
  <c r="K35" i="12"/>
  <c r="O35" i="12"/>
  <c r="Q35" i="12"/>
  <c r="V35" i="12"/>
  <c r="F37" i="12"/>
  <c r="G37" i="12"/>
  <c r="M37" i="12" s="1"/>
  <c r="I37" i="12"/>
  <c r="K37" i="12"/>
  <c r="O37" i="12"/>
  <c r="Q37" i="12"/>
  <c r="V37" i="12"/>
  <c r="F39" i="12"/>
  <c r="G39" i="12"/>
  <c r="M39" i="12" s="1"/>
  <c r="I39" i="12"/>
  <c r="K39" i="12"/>
  <c r="O39" i="12"/>
  <c r="Q39" i="12"/>
  <c r="V39" i="12"/>
  <c r="F44" i="12"/>
  <c r="G44" i="12"/>
  <c r="M44" i="12" s="1"/>
  <c r="I44" i="12"/>
  <c r="K44" i="12"/>
  <c r="O44" i="12"/>
  <c r="Q44" i="12"/>
  <c r="V44" i="12"/>
  <c r="F49" i="12"/>
  <c r="G49" i="12"/>
  <c r="M49" i="12" s="1"/>
  <c r="I49" i="12"/>
  <c r="K49" i="12"/>
  <c r="O49" i="12"/>
  <c r="Q49" i="12"/>
  <c r="V49" i="12"/>
  <c r="F54" i="12"/>
  <c r="G54" i="12"/>
  <c r="M54" i="12" s="1"/>
  <c r="I54" i="12"/>
  <c r="K54" i="12"/>
  <c r="O54" i="12"/>
  <c r="Q54" i="12"/>
  <c r="V54" i="12"/>
  <c r="F59" i="12"/>
  <c r="G59" i="12"/>
  <c r="M59" i="12" s="1"/>
  <c r="I59" i="12"/>
  <c r="K59" i="12"/>
  <c r="O59" i="12"/>
  <c r="Q59" i="12"/>
  <c r="V59" i="12"/>
  <c r="F60" i="12"/>
  <c r="G60" i="12"/>
  <c r="M60" i="12" s="1"/>
  <c r="I60" i="12"/>
  <c r="K60" i="12"/>
  <c r="O60" i="12"/>
  <c r="Q60" i="12"/>
  <c r="V60" i="12"/>
  <c r="F61" i="12"/>
  <c r="G61" i="12"/>
  <c r="M61" i="12" s="1"/>
  <c r="I61" i="12"/>
  <c r="K61" i="12"/>
  <c r="O61" i="12"/>
  <c r="Q61" i="12"/>
  <c r="V61" i="12"/>
  <c r="F63" i="12"/>
  <c r="G63" i="12"/>
  <c r="M63" i="12" s="1"/>
  <c r="I63" i="12"/>
  <c r="K63" i="12"/>
  <c r="O63" i="12"/>
  <c r="Q63" i="12"/>
  <c r="V63" i="12"/>
  <c r="F65" i="12"/>
  <c r="G65" i="12"/>
  <c r="M65" i="12" s="1"/>
  <c r="I65" i="12"/>
  <c r="K65" i="12"/>
  <c r="O65" i="12"/>
  <c r="Q65" i="12"/>
  <c r="V65" i="12"/>
  <c r="F67" i="12"/>
  <c r="G67" i="12"/>
  <c r="M67" i="12" s="1"/>
  <c r="I67" i="12"/>
  <c r="K67" i="12"/>
  <c r="O67" i="12"/>
  <c r="Q67" i="12"/>
  <c r="V67" i="12"/>
  <c r="F74" i="12"/>
  <c r="G74" i="12"/>
  <c r="M74" i="12" s="1"/>
  <c r="I74" i="12"/>
  <c r="K74" i="12"/>
  <c r="O74" i="12"/>
  <c r="Q74" i="12"/>
  <c r="V74" i="12"/>
  <c r="F84" i="12"/>
  <c r="G84" i="12"/>
  <c r="M84" i="12" s="1"/>
  <c r="I84" i="12"/>
  <c r="K84" i="12"/>
  <c r="O84" i="12"/>
  <c r="Q84" i="12"/>
  <c r="V84" i="12"/>
  <c r="F85" i="12"/>
  <c r="G85" i="12"/>
  <c r="M85" i="12" s="1"/>
  <c r="I85" i="12"/>
  <c r="K85" i="12"/>
  <c r="O85" i="12"/>
  <c r="Q85" i="12"/>
  <c r="V85" i="12"/>
  <c r="F86" i="12"/>
  <c r="G86" i="12"/>
  <c r="M86" i="12" s="1"/>
  <c r="I86" i="12"/>
  <c r="K86" i="12"/>
  <c r="O86" i="12"/>
  <c r="Q86" i="12"/>
  <c r="V86" i="12"/>
  <c r="F87" i="12"/>
  <c r="G87" i="12"/>
  <c r="M87" i="12" s="1"/>
  <c r="I87" i="12"/>
  <c r="K87" i="12"/>
  <c r="O87" i="12"/>
  <c r="Q87" i="12"/>
  <c r="V87" i="12"/>
  <c r="F93" i="12"/>
  <c r="G93" i="12"/>
  <c r="M93" i="12" s="1"/>
  <c r="I93" i="12"/>
  <c r="K93" i="12"/>
  <c r="O93" i="12"/>
  <c r="Q93" i="12"/>
  <c r="V93" i="12"/>
  <c r="F94" i="12"/>
  <c r="G94" i="12"/>
  <c r="M94" i="12" s="1"/>
  <c r="I94" i="12"/>
  <c r="K94" i="12"/>
  <c r="O94" i="12"/>
  <c r="Q94" i="12"/>
  <c r="V94" i="12"/>
  <c r="F116" i="12"/>
  <c r="G116" i="12"/>
  <c r="M116" i="12" s="1"/>
  <c r="I116" i="12"/>
  <c r="K116" i="12"/>
  <c r="O116" i="12"/>
  <c r="Q116" i="12"/>
  <c r="V116" i="12"/>
  <c r="F117" i="12"/>
  <c r="G117" i="12"/>
  <c r="M117" i="12" s="1"/>
  <c r="I117" i="12"/>
  <c r="K117" i="12"/>
  <c r="O117" i="12"/>
  <c r="Q117" i="12"/>
  <c r="V117" i="12"/>
  <c r="F118" i="12"/>
  <c r="G118" i="12"/>
  <c r="M118" i="12" s="1"/>
  <c r="I118" i="12"/>
  <c r="K118" i="12"/>
  <c r="O118" i="12"/>
  <c r="Q118" i="12"/>
  <c r="V118" i="12"/>
  <c r="F119" i="12"/>
  <c r="G119" i="12"/>
  <c r="M119" i="12" s="1"/>
  <c r="I119" i="12"/>
  <c r="K119" i="12"/>
  <c r="O119" i="12"/>
  <c r="Q119" i="12"/>
  <c r="V119" i="12"/>
  <c r="F128" i="12"/>
  <c r="G128" i="12"/>
  <c r="M128" i="12" s="1"/>
  <c r="I128" i="12"/>
  <c r="K128" i="12"/>
  <c r="O128" i="12"/>
  <c r="Q128" i="12"/>
  <c r="V128" i="12"/>
  <c r="F129" i="12"/>
  <c r="G129" i="12"/>
  <c r="M129" i="12" s="1"/>
  <c r="I129" i="12"/>
  <c r="K129" i="12"/>
  <c r="O129" i="12"/>
  <c r="Q129" i="12"/>
  <c r="V129" i="12"/>
  <c r="F130" i="12"/>
  <c r="G130" i="12"/>
  <c r="M130" i="12" s="1"/>
  <c r="I130" i="12"/>
  <c r="K130" i="12"/>
  <c r="O130" i="12"/>
  <c r="Q130" i="12"/>
  <c r="V130" i="12"/>
  <c r="F131" i="12"/>
  <c r="G131" i="12"/>
  <c r="M131" i="12" s="1"/>
  <c r="I131" i="12"/>
  <c r="K131" i="12"/>
  <c r="O131" i="12"/>
  <c r="Q131" i="12"/>
  <c r="V131" i="12"/>
  <c r="F139" i="12"/>
  <c r="G139" i="12"/>
  <c r="M139" i="12" s="1"/>
  <c r="I139" i="12"/>
  <c r="K139" i="12"/>
  <c r="O139" i="12"/>
  <c r="Q139" i="12"/>
  <c r="V139" i="12"/>
  <c r="F140" i="12"/>
  <c r="G140" i="12"/>
  <c r="M140" i="12" s="1"/>
  <c r="I140" i="12"/>
  <c r="K140" i="12"/>
  <c r="O140" i="12"/>
  <c r="Q140" i="12"/>
  <c r="V140" i="12"/>
  <c r="F141" i="12"/>
  <c r="G141" i="12"/>
  <c r="M141" i="12" s="1"/>
  <c r="I141" i="12"/>
  <c r="K141" i="12"/>
  <c r="O141" i="12"/>
  <c r="Q141" i="12"/>
  <c r="V141" i="12"/>
  <c r="F142" i="12"/>
  <c r="G142" i="12"/>
  <c r="M142" i="12" s="1"/>
  <c r="I142" i="12"/>
  <c r="K142" i="12"/>
  <c r="O142" i="12"/>
  <c r="Q142" i="12"/>
  <c r="V142" i="12"/>
  <c r="F143" i="12"/>
  <c r="G143" i="12"/>
  <c r="M143" i="12" s="1"/>
  <c r="I143" i="12"/>
  <c r="K143" i="12"/>
  <c r="O143" i="12"/>
  <c r="Q143" i="12"/>
  <c r="V143" i="12"/>
  <c r="F145" i="12"/>
  <c r="G145" i="12"/>
  <c r="M145" i="12" s="1"/>
  <c r="I145" i="12"/>
  <c r="K145" i="12"/>
  <c r="O145" i="12"/>
  <c r="Q145" i="12"/>
  <c r="V145" i="12"/>
  <c r="F146" i="12"/>
  <c r="G146" i="12"/>
  <c r="M146" i="12" s="1"/>
  <c r="I146" i="12"/>
  <c r="K146" i="12"/>
  <c r="O146" i="12"/>
  <c r="Q146" i="12"/>
  <c r="V146" i="12"/>
  <c r="F147" i="12"/>
  <c r="G147" i="12"/>
  <c r="M147" i="12" s="1"/>
  <c r="I147" i="12"/>
  <c r="K147" i="12"/>
  <c r="O147" i="12"/>
  <c r="Q147" i="12"/>
  <c r="V147" i="12"/>
  <c r="F148" i="12"/>
  <c r="G148" i="12"/>
  <c r="M148" i="12" s="1"/>
  <c r="I148" i="12"/>
  <c r="K148" i="12"/>
  <c r="O148" i="12"/>
  <c r="Q148" i="12"/>
  <c r="V148" i="12"/>
  <c r="F149" i="12"/>
  <c r="G149" i="12"/>
  <c r="M149" i="12" s="1"/>
  <c r="I149" i="12"/>
  <c r="K149" i="12"/>
  <c r="O149" i="12"/>
  <c r="Q149" i="12"/>
  <c r="V149" i="12"/>
  <c r="F156" i="12"/>
  <c r="G156" i="12"/>
  <c r="M156" i="12" s="1"/>
  <c r="I156" i="12"/>
  <c r="K156" i="12"/>
  <c r="O156" i="12"/>
  <c r="Q156" i="12"/>
  <c r="V156" i="12"/>
  <c r="F163" i="12"/>
  <c r="G163" i="12"/>
  <c r="M163" i="12" s="1"/>
  <c r="I163" i="12"/>
  <c r="K163" i="12"/>
  <c r="O163" i="12"/>
  <c r="Q163" i="12"/>
  <c r="V163" i="12"/>
  <c r="F178" i="12"/>
  <c r="G178" i="12"/>
  <c r="M178" i="12" s="1"/>
  <c r="I178" i="12"/>
  <c r="K178" i="12"/>
  <c r="O178" i="12"/>
  <c r="Q178" i="12"/>
  <c r="V178" i="12"/>
  <c r="F180" i="12"/>
  <c r="G180" i="12"/>
  <c r="M180" i="12" s="1"/>
  <c r="I180" i="12"/>
  <c r="K180" i="12"/>
  <c r="O180" i="12"/>
  <c r="Q180" i="12"/>
  <c r="V180" i="12"/>
  <c r="F181" i="12"/>
  <c r="G181" i="12"/>
  <c r="M181" i="12" s="1"/>
  <c r="I181" i="12"/>
  <c r="K181" i="12"/>
  <c r="O181" i="12"/>
  <c r="Q181" i="12"/>
  <c r="V181" i="12"/>
  <c r="F183" i="12"/>
  <c r="G183" i="12" s="1"/>
  <c r="AF310" i="12" s="1"/>
  <c r="I183" i="12"/>
  <c r="I182" i="12" s="1"/>
  <c r="K183" i="12"/>
  <c r="K182" i="12" s="1"/>
  <c r="O183" i="12"/>
  <c r="O182" i="12" s="1"/>
  <c r="Q183" i="12"/>
  <c r="Q182" i="12" s="1"/>
  <c r="V183" i="12"/>
  <c r="V182" i="12" s="1"/>
  <c r="F186" i="12"/>
  <c r="G186" i="12" s="1"/>
  <c r="M186" i="12" s="1"/>
  <c r="I186" i="12"/>
  <c r="K186" i="12"/>
  <c r="O186" i="12"/>
  <c r="Q186" i="12"/>
  <c r="V186" i="12"/>
  <c r="F188" i="12"/>
  <c r="G188" i="12" s="1"/>
  <c r="M188" i="12" s="1"/>
  <c r="I188" i="12"/>
  <c r="K188" i="12"/>
  <c r="O188" i="12"/>
  <c r="Q188" i="12"/>
  <c r="V188" i="12"/>
  <c r="F191" i="12"/>
  <c r="G191" i="12" s="1"/>
  <c r="M191" i="12" s="1"/>
  <c r="I191" i="12"/>
  <c r="K191" i="12"/>
  <c r="O191" i="12"/>
  <c r="Q191" i="12"/>
  <c r="V191" i="12"/>
  <c r="F194" i="12"/>
  <c r="G194" i="12" s="1"/>
  <c r="M194" i="12" s="1"/>
  <c r="I194" i="12"/>
  <c r="K194" i="12"/>
  <c r="O194" i="12"/>
  <c r="Q194" i="12"/>
  <c r="V194" i="12"/>
  <c r="F195" i="12"/>
  <c r="G195" i="12" s="1"/>
  <c r="M195" i="12" s="1"/>
  <c r="I195" i="12"/>
  <c r="K195" i="12"/>
  <c r="O195" i="12"/>
  <c r="Q195" i="12"/>
  <c r="V195" i="12"/>
  <c r="F197" i="12"/>
  <c r="G197" i="12" s="1"/>
  <c r="M197" i="12" s="1"/>
  <c r="I197" i="12"/>
  <c r="K197" i="12"/>
  <c r="O197" i="12"/>
  <c r="Q197" i="12"/>
  <c r="V197" i="12"/>
  <c r="F199" i="12"/>
  <c r="G199" i="12" s="1"/>
  <c r="M199" i="12" s="1"/>
  <c r="I199" i="12"/>
  <c r="K199" i="12"/>
  <c r="O199" i="12"/>
  <c r="Q199" i="12"/>
  <c r="V199" i="12"/>
  <c r="F201" i="12"/>
  <c r="G201" i="12"/>
  <c r="I201" i="12"/>
  <c r="I200" i="12" s="1"/>
  <c r="K201" i="12"/>
  <c r="K200" i="12" s="1"/>
  <c r="O201" i="12"/>
  <c r="Q201" i="12"/>
  <c r="Q200" i="12" s="1"/>
  <c r="V201" i="12"/>
  <c r="V200" i="12" s="1"/>
  <c r="F202" i="12"/>
  <c r="G202" i="12"/>
  <c r="M202" i="12" s="1"/>
  <c r="I202" i="12"/>
  <c r="K202" i="12"/>
  <c r="O202" i="12"/>
  <c r="O200" i="12" s="1"/>
  <c r="Q202" i="12"/>
  <c r="V202" i="12"/>
  <c r="F204" i="12"/>
  <c r="G204" i="12"/>
  <c r="I204" i="12"/>
  <c r="I203" i="12" s="1"/>
  <c r="K204" i="12"/>
  <c r="K203" i="12" s="1"/>
  <c r="O204" i="12"/>
  <c r="Q204" i="12"/>
  <c r="Q203" i="12" s="1"/>
  <c r="V204" i="12"/>
  <c r="V203" i="12" s="1"/>
  <c r="F207" i="12"/>
  <c r="G207" i="12"/>
  <c r="M207" i="12" s="1"/>
  <c r="I207" i="12"/>
  <c r="K207" i="12"/>
  <c r="O207" i="12"/>
  <c r="Q207" i="12"/>
  <c r="V207" i="12"/>
  <c r="F209" i="12"/>
  <c r="G209" i="12"/>
  <c r="M209" i="12" s="1"/>
  <c r="I209" i="12"/>
  <c r="K209" i="12"/>
  <c r="O209" i="12"/>
  <c r="O203" i="12" s="1"/>
  <c r="Q209" i="12"/>
  <c r="V209" i="12"/>
  <c r="F210" i="12"/>
  <c r="G210" i="12"/>
  <c r="M210" i="12" s="1"/>
  <c r="I210" i="12"/>
  <c r="K210" i="12"/>
  <c r="O210" i="12"/>
  <c r="Q210" i="12"/>
  <c r="V210" i="12"/>
  <c r="F213" i="12"/>
  <c r="G213" i="12"/>
  <c r="I213" i="12"/>
  <c r="I212" i="12" s="1"/>
  <c r="K213" i="12"/>
  <c r="O213" i="12"/>
  <c r="Q213" i="12"/>
  <c r="Q212" i="12" s="1"/>
  <c r="V213" i="12"/>
  <c r="V212" i="12" s="1"/>
  <c r="F216" i="12"/>
  <c r="G216" i="12"/>
  <c r="M216" i="12" s="1"/>
  <c r="I216" i="12"/>
  <c r="K216" i="12"/>
  <c r="O216" i="12"/>
  <c r="Q216" i="12"/>
  <c r="V216" i="12"/>
  <c r="F219" i="12"/>
  <c r="G219" i="12"/>
  <c r="M219" i="12" s="1"/>
  <c r="I219" i="12"/>
  <c r="K219" i="12"/>
  <c r="K212" i="12" s="1"/>
  <c r="O219" i="12"/>
  <c r="Q219" i="12"/>
  <c r="V219" i="12"/>
  <c r="F221" i="12"/>
  <c r="G221" i="12"/>
  <c r="M221" i="12" s="1"/>
  <c r="I221" i="12"/>
  <c r="K221" i="12"/>
  <c r="O221" i="12"/>
  <c r="O212" i="12" s="1"/>
  <c r="Q221" i="12"/>
  <c r="V221" i="12"/>
  <c r="F224" i="12"/>
  <c r="G224" i="12"/>
  <c r="M224" i="12" s="1"/>
  <c r="I224" i="12"/>
  <c r="K224" i="12"/>
  <c r="O224" i="12"/>
  <c r="Q224" i="12"/>
  <c r="V224" i="12"/>
  <c r="F227" i="12"/>
  <c r="G227" i="12"/>
  <c r="M227" i="12" s="1"/>
  <c r="I227" i="12"/>
  <c r="K227" i="12"/>
  <c r="O227" i="12"/>
  <c r="Q227" i="12"/>
  <c r="V227" i="12"/>
  <c r="F230" i="12"/>
  <c r="G230" i="12"/>
  <c r="M230" i="12" s="1"/>
  <c r="I230" i="12"/>
  <c r="K230" i="12"/>
  <c r="O230" i="12"/>
  <c r="Q230" i="12"/>
  <c r="V230" i="12"/>
  <c r="F232" i="12"/>
  <c r="G232" i="12"/>
  <c r="M232" i="12" s="1"/>
  <c r="I232" i="12"/>
  <c r="K232" i="12"/>
  <c r="O232" i="12"/>
  <c r="Q232" i="12"/>
  <c r="V232" i="12"/>
  <c r="F233" i="12"/>
  <c r="G233" i="12"/>
  <c r="M233" i="12" s="1"/>
  <c r="I233" i="12"/>
  <c r="K233" i="12"/>
  <c r="O233" i="12"/>
  <c r="Q233" i="12"/>
  <c r="V233" i="12"/>
  <c r="F236" i="12"/>
  <c r="G236" i="12"/>
  <c r="M236" i="12" s="1"/>
  <c r="I236" i="12"/>
  <c r="K236" i="12"/>
  <c r="O236" i="12"/>
  <c r="Q236" i="12"/>
  <c r="V236" i="12"/>
  <c r="F239" i="12"/>
  <c r="G239" i="12" s="1"/>
  <c r="M239" i="12" s="1"/>
  <c r="I239" i="12"/>
  <c r="K239" i="12"/>
  <c r="O239" i="12"/>
  <c r="Q239" i="12"/>
  <c r="V239" i="12"/>
  <c r="F240" i="12"/>
  <c r="G240" i="12" s="1"/>
  <c r="M240" i="12" s="1"/>
  <c r="I240" i="12"/>
  <c r="K240" i="12"/>
  <c r="O240" i="12"/>
  <c r="Q240" i="12"/>
  <c r="V240" i="12"/>
  <c r="F243" i="12"/>
  <c r="G243" i="12" s="1"/>
  <c r="M243" i="12" s="1"/>
  <c r="I243" i="12"/>
  <c r="K243" i="12"/>
  <c r="O243" i="12"/>
  <c r="Q243" i="12"/>
  <c r="V243" i="12"/>
  <c r="F244" i="12"/>
  <c r="G244" i="12" s="1"/>
  <c r="M244" i="12" s="1"/>
  <c r="I244" i="12"/>
  <c r="K244" i="12"/>
  <c r="O244" i="12"/>
  <c r="Q244" i="12"/>
  <c r="V244" i="12"/>
  <c r="F247" i="12"/>
  <c r="G247" i="12" s="1"/>
  <c r="M247" i="12" s="1"/>
  <c r="I247" i="12"/>
  <c r="K247" i="12"/>
  <c r="O247" i="12"/>
  <c r="Q247" i="12"/>
  <c r="V247" i="12"/>
  <c r="F248" i="12"/>
  <c r="G248" i="12" s="1"/>
  <c r="M248" i="12" s="1"/>
  <c r="I248" i="12"/>
  <c r="K248" i="12"/>
  <c r="O248" i="12"/>
  <c r="Q248" i="12"/>
  <c r="V248" i="12"/>
  <c r="F251" i="12"/>
  <c r="G251" i="12"/>
  <c r="M251" i="12" s="1"/>
  <c r="I251" i="12"/>
  <c r="K251" i="12"/>
  <c r="O251" i="12"/>
  <c r="Q251" i="12"/>
  <c r="V251" i="12"/>
  <c r="F252" i="12"/>
  <c r="G252" i="12"/>
  <c r="M252" i="12" s="1"/>
  <c r="I252" i="12"/>
  <c r="K252" i="12"/>
  <c r="O252" i="12"/>
  <c r="Q252" i="12"/>
  <c r="V252" i="12"/>
  <c r="F255" i="12"/>
  <c r="G255" i="12"/>
  <c r="M255" i="12" s="1"/>
  <c r="I255" i="12"/>
  <c r="K255" i="12"/>
  <c r="O255" i="12"/>
  <c r="Q255" i="12"/>
  <c r="V255" i="12"/>
  <c r="F257" i="12"/>
  <c r="G257" i="12" s="1"/>
  <c r="I257" i="12"/>
  <c r="I256" i="12" s="1"/>
  <c r="K257" i="12"/>
  <c r="K256" i="12" s="1"/>
  <c r="O257" i="12"/>
  <c r="O256" i="12" s="1"/>
  <c r="Q257" i="12"/>
  <c r="Q256" i="12" s="1"/>
  <c r="V257" i="12"/>
  <c r="V256" i="12" s="1"/>
  <c r="G258" i="12"/>
  <c r="F259" i="12"/>
  <c r="G259" i="12"/>
  <c r="M259" i="12" s="1"/>
  <c r="M258" i="12" s="1"/>
  <c r="I259" i="12"/>
  <c r="I258" i="12" s="1"/>
  <c r="K259" i="12"/>
  <c r="K258" i="12" s="1"/>
  <c r="O259" i="12"/>
  <c r="O258" i="12" s="1"/>
  <c r="Q259" i="12"/>
  <c r="Q258" i="12" s="1"/>
  <c r="V259" i="12"/>
  <c r="V258" i="12" s="1"/>
  <c r="F261" i="12"/>
  <c r="G261" i="12"/>
  <c r="G260" i="12" s="1"/>
  <c r="I261" i="12"/>
  <c r="I260" i="12" s="1"/>
  <c r="K261" i="12"/>
  <c r="K260" i="12" s="1"/>
  <c r="O261" i="12"/>
  <c r="O260" i="12" s="1"/>
  <c r="Q261" i="12"/>
  <c r="Q260" i="12" s="1"/>
  <c r="V261" i="12"/>
  <c r="V260" i="12" s="1"/>
  <c r="F262" i="12"/>
  <c r="G262" i="12"/>
  <c r="M262" i="12" s="1"/>
  <c r="I262" i="12"/>
  <c r="K262" i="12"/>
  <c r="O262" i="12"/>
  <c r="Q262" i="12"/>
  <c r="V262" i="12"/>
  <c r="F264" i="12"/>
  <c r="G264" i="12"/>
  <c r="M264" i="12" s="1"/>
  <c r="I264" i="12"/>
  <c r="K264" i="12"/>
  <c r="O264" i="12"/>
  <c r="Q264" i="12"/>
  <c r="V264" i="12"/>
  <c r="F265" i="12"/>
  <c r="G265" i="12"/>
  <c r="M265" i="12" s="1"/>
  <c r="I265" i="12"/>
  <c r="K265" i="12"/>
  <c r="O265" i="12"/>
  <c r="Q265" i="12"/>
  <c r="V265" i="12"/>
  <c r="F266" i="12"/>
  <c r="G266" i="12"/>
  <c r="M266" i="12" s="1"/>
  <c r="I266" i="12"/>
  <c r="K266" i="12"/>
  <c r="O266" i="12"/>
  <c r="Q266" i="12"/>
  <c r="V266" i="12"/>
  <c r="F267" i="12"/>
  <c r="G267" i="12"/>
  <c r="M267" i="12" s="1"/>
  <c r="I267" i="12"/>
  <c r="K267" i="12"/>
  <c r="O267" i="12"/>
  <c r="Q267" i="12"/>
  <c r="V267" i="12"/>
  <c r="F268" i="12"/>
  <c r="G268" i="12"/>
  <c r="M268" i="12" s="1"/>
  <c r="I268" i="12"/>
  <c r="K268" i="12"/>
  <c r="O268" i="12"/>
  <c r="Q268" i="12"/>
  <c r="V268" i="12"/>
  <c r="F269" i="12"/>
  <c r="G269" i="12"/>
  <c r="M269" i="12" s="1"/>
  <c r="I269" i="12"/>
  <c r="K269" i="12"/>
  <c r="O269" i="12"/>
  <c r="Q269" i="12"/>
  <c r="V269" i="12"/>
  <c r="F270" i="12"/>
  <c r="G270" i="12"/>
  <c r="M270" i="12" s="1"/>
  <c r="I270" i="12"/>
  <c r="K270" i="12"/>
  <c r="O270" i="12"/>
  <c r="Q270" i="12"/>
  <c r="V270" i="12"/>
  <c r="F272" i="12"/>
  <c r="G272" i="12" s="1"/>
  <c r="I272" i="12"/>
  <c r="I271" i="12" s="1"/>
  <c r="K272" i="12"/>
  <c r="K271" i="12" s="1"/>
  <c r="O272" i="12"/>
  <c r="O271" i="12" s="1"/>
  <c r="Q272" i="12"/>
  <c r="Q271" i="12" s="1"/>
  <c r="V272" i="12"/>
  <c r="V271" i="12" s="1"/>
  <c r="F273" i="12"/>
  <c r="G273" i="12" s="1"/>
  <c r="M273" i="12" s="1"/>
  <c r="I273" i="12"/>
  <c r="K273" i="12"/>
  <c r="O273" i="12"/>
  <c r="Q273" i="12"/>
  <c r="V273" i="12"/>
  <c r="F274" i="12"/>
  <c r="G274" i="12"/>
  <c r="M274" i="12" s="1"/>
  <c r="I274" i="12"/>
  <c r="K274" i="12"/>
  <c r="O274" i="12"/>
  <c r="Q274" i="12"/>
  <c r="V274" i="12"/>
  <c r="F275" i="12"/>
  <c r="G275" i="12"/>
  <c r="I275" i="12"/>
  <c r="K275" i="12"/>
  <c r="M275" i="12"/>
  <c r="O275" i="12"/>
  <c r="Q275" i="12"/>
  <c r="V275" i="12"/>
  <c r="F276" i="12"/>
  <c r="G276" i="12"/>
  <c r="I276" i="12"/>
  <c r="K276" i="12"/>
  <c r="M276" i="12"/>
  <c r="O276" i="12"/>
  <c r="Q276" i="12"/>
  <c r="V276" i="12"/>
  <c r="F278" i="12"/>
  <c r="G278" i="12" s="1"/>
  <c r="I278" i="12"/>
  <c r="I277" i="12" s="1"/>
  <c r="K278" i="12"/>
  <c r="K277" i="12" s="1"/>
  <c r="O278" i="12"/>
  <c r="O277" i="12" s="1"/>
  <c r="Q278" i="12"/>
  <c r="Q277" i="12" s="1"/>
  <c r="V278" i="12"/>
  <c r="V277" i="12" s="1"/>
  <c r="F279" i="12"/>
  <c r="G279" i="12" s="1"/>
  <c r="M279" i="12" s="1"/>
  <c r="I279" i="12"/>
  <c r="K279" i="12"/>
  <c r="O279" i="12"/>
  <c r="Q279" i="12"/>
  <c r="V279" i="12"/>
  <c r="F280" i="12"/>
  <c r="G280" i="12" s="1"/>
  <c r="M280" i="12" s="1"/>
  <c r="I280" i="12"/>
  <c r="K280" i="12"/>
  <c r="O280" i="12"/>
  <c r="Q280" i="12"/>
  <c r="V280" i="12"/>
  <c r="F281" i="12"/>
  <c r="G281" i="12" s="1"/>
  <c r="M281" i="12" s="1"/>
  <c r="I281" i="12"/>
  <c r="K281" i="12"/>
  <c r="O281" i="12"/>
  <c r="Q281" i="12"/>
  <c r="V281" i="12"/>
  <c r="F282" i="12"/>
  <c r="G282" i="12" s="1"/>
  <c r="M282" i="12" s="1"/>
  <c r="I282" i="12"/>
  <c r="K282" i="12"/>
  <c r="O282" i="12"/>
  <c r="Q282" i="12"/>
  <c r="V282" i="12"/>
  <c r="G283" i="12"/>
  <c r="F284" i="12"/>
  <c r="G284" i="12"/>
  <c r="M284" i="12" s="1"/>
  <c r="M283" i="12" s="1"/>
  <c r="I284" i="12"/>
  <c r="I283" i="12" s="1"/>
  <c r="K284" i="12"/>
  <c r="K283" i="12" s="1"/>
  <c r="O284" i="12"/>
  <c r="O283" i="12" s="1"/>
  <c r="Q284" i="12"/>
  <c r="Q283" i="12" s="1"/>
  <c r="V284" i="12"/>
  <c r="V283" i="12" s="1"/>
  <c r="G285" i="12"/>
  <c r="F286" i="12"/>
  <c r="G286" i="12"/>
  <c r="M286" i="12" s="1"/>
  <c r="M285" i="12" s="1"/>
  <c r="I286" i="12"/>
  <c r="I285" i="12" s="1"/>
  <c r="K286" i="12"/>
  <c r="K285" i="12" s="1"/>
  <c r="O286" i="12"/>
  <c r="O285" i="12" s="1"/>
  <c r="Q286" i="12"/>
  <c r="Q285" i="12" s="1"/>
  <c r="V286" i="12"/>
  <c r="V285" i="12" s="1"/>
  <c r="F289" i="12"/>
  <c r="G289" i="12"/>
  <c r="M289" i="12" s="1"/>
  <c r="M288" i="12" s="1"/>
  <c r="I289" i="12"/>
  <c r="I288" i="12" s="1"/>
  <c r="K289" i="12"/>
  <c r="K288" i="12" s="1"/>
  <c r="O289" i="12"/>
  <c r="O288" i="12" s="1"/>
  <c r="Q289" i="12"/>
  <c r="Q288" i="12" s="1"/>
  <c r="V289" i="12"/>
  <c r="V288" i="12" s="1"/>
  <c r="F293" i="12"/>
  <c r="G293" i="12"/>
  <c r="M293" i="12" s="1"/>
  <c r="I293" i="12"/>
  <c r="K293" i="12"/>
  <c r="O293" i="12"/>
  <c r="Q293" i="12"/>
  <c r="V293" i="12"/>
  <c r="F296" i="12"/>
  <c r="G296" i="12"/>
  <c r="M296" i="12" s="1"/>
  <c r="I296" i="12"/>
  <c r="K296" i="12"/>
  <c r="O296" i="12"/>
  <c r="Q296" i="12"/>
  <c r="V296" i="12"/>
  <c r="F297" i="12"/>
  <c r="G297" i="12"/>
  <c r="M297" i="12" s="1"/>
  <c r="I297" i="12"/>
  <c r="K297" i="12"/>
  <c r="O297" i="12"/>
  <c r="Q297" i="12"/>
  <c r="V297" i="12"/>
  <c r="F299" i="12"/>
  <c r="G299" i="12" s="1"/>
  <c r="I299" i="12"/>
  <c r="I298" i="12" s="1"/>
  <c r="K299" i="12"/>
  <c r="K298" i="12" s="1"/>
  <c r="O299" i="12"/>
  <c r="O298" i="12" s="1"/>
  <c r="Q299" i="12"/>
  <c r="Q298" i="12" s="1"/>
  <c r="V299" i="12"/>
  <c r="F300" i="12"/>
  <c r="G300" i="12" s="1"/>
  <c r="M300" i="12" s="1"/>
  <c r="I300" i="12"/>
  <c r="K300" i="12"/>
  <c r="O300" i="12"/>
  <c r="Q300" i="12"/>
  <c r="V300" i="12"/>
  <c r="V298" i="12" s="1"/>
  <c r="F301" i="12"/>
  <c r="G301" i="12" s="1"/>
  <c r="M301" i="12" s="1"/>
  <c r="I301" i="12"/>
  <c r="K301" i="12"/>
  <c r="O301" i="12"/>
  <c r="Q301" i="12"/>
  <c r="V301" i="12"/>
  <c r="F302" i="12"/>
  <c r="G302" i="12" s="1"/>
  <c r="M302" i="12" s="1"/>
  <c r="I302" i="12"/>
  <c r="K302" i="12"/>
  <c r="O302" i="12"/>
  <c r="Q302" i="12"/>
  <c r="V302" i="12"/>
  <c r="F303" i="12"/>
  <c r="G303" i="12" s="1"/>
  <c r="M303" i="12" s="1"/>
  <c r="I303" i="12"/>
  <c r="K303" i="12"/>
  <c r="O303" i="12"/>
  <c r="Q303" i="12"/>
  <c r="V303" i="12"/>
  <c r="F304" i="12"/>
  <c r="G304" i="12" s="1"/>
  <c r="M304" i="12" s="1"/>
  <c r="I304" i="12"/>
  <c r="K304" i="12"/>
  <c r="O304" i="12"/>
  <c r="Q304" i="12"/>
  <c r="V304" i="12"/>
  <c r="F305" i="12"/>
  <c r="G305" i="12" s="1"/>
  <c r="M305" i="12" s="1"/>
  <c r="I305" i="12"/>
  <c r="K305" i="12"/>
  <c r="O305" i="12"/>
  <c r="Q305" i="12"/>
  <c r="V305" i="12"/>
  <c r="F306" i="12"/>
  <c r="G306" i="12" s="1"/>
  <c r="M306" i="12" s="1"/>
  <c r="I306" i="12"/>
  <c r="K306" i="12"/>
  <c r="O306" i="12"/>
  <c r="Q306" i="12"/>
  <c r="V306" i="12"/>
  <c r="F307" i="12"/>
  <c r="G307" i="12" s="1"/>
  <c r="M307" i="12" s="1"/>
  <c r="I307" i="12"/>
  <c r="K307" i="12"/>
  <c r="O307" i="12"/>
  <c r="Q307" i="12"/>
  <c r="V307" i="12"/>
  <c r="F308" i="12"/>
  <c r="G308" i="12" s="1"/>
  <c r="M308" i="12" s="1"/>
  <c r="I308" i="12"/>
  <c r="K308" i="12"/>
  <c r="O308" i="12"/>
  <c r="Q308" i="12"/>
  <c r="V308" i="12"/>
  <c r="AE310" i="12"/>
  <c r="I20" i="1"/>
  <c r="G20" i="1"/>
  <c r="E20" i="1"/>
  <c r="I19" i="1"/>
  <c r="G19" i="1"/>
  <c r="E19" i="1"/>
  <c r="G18" i="1"/>
  <c r="E18" i="1"/>
  <c r="G16" i="1"/>
  <c r="E16" i="1"/>
  <c r="I78" i="1"/>
  <c r="I77" i="1"/>
  <c r="I76" i="1"/>
  <c r="I75" i="1"/>
  <c r="I74" i="1"/>
  <c r="I73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H43" i="1"/>
  <c r="I43" i="1" s="1"/>
  <c r="H41" i="1"/>
  <c r="I41" i="1" s="1"/>
  <c r="J28" i="1"/>
  <c r="J26" i="1"/>
  <c r="G38" i="1"/>
  <c r="F38" i="1"/>
  <c r="J23" i="1"/>
  <c r="J24" i="1"/>
  <c r="J25" i="1"/>
  <c r="J27" i="1"/>
  <c r="E24" i="1"/>
  <c r="E26" i="1"/>
  <c r="F39" i="1" l="1"/>
  <c r="F40" i="1"/>
  <c r="I18" i="1"/>
  <c r="I16" i="1"/>
  <c r="M9" i="14"/>
  <c r="M8" i="14" s="1"/>
  <c r="G297" i="13"/>
  <c r="M298" i="13"/>
  <c r="M297" i="13" s="1"/>
  <c r="K297" i="13"/>
  <c r="AF327" i="13"/>
  <c r="M255" i="13"/>
  <c r="M254" i="13" s="1"/>
  <c r="G254" i="13"/>
  <c r="M225" i="13"/>
  <c r="V297" i="13"/>
  <c r="M264" i="13"/>
  <c r="M244" i="13"/>
  <c r="M243" i="13" s="1"/>
  <c r="Q90" i="13"/>
  <c r="M90" i="13"/>
  <c r="M69" i="13"/>
  <c r="M68" i="13" s="1"/>
  <c r="G68" i="13"/>
  <c r="G261" i="13"/>
  <c r="O90" i="13"/>
  <c r="G264" i="13"/>
  <c r="G225" i="13"/>
  <c r="K90" i="13"/>
  <c r="H72" i="1" s="1"/>
  <c r="M71" i="13"/>
  <c r="M70" i="13" s="1"/>
  <c r="G70" i="13"/>
  <c r="M22" i="13"/>
  <c r="M21" i="13" s="1"/>
  <c r="G21" i="13"/>
  <c r="V90" i="13"/>
  <c r="I90" i="13"/>
  <c r="G72" i="1" s="1"/>
  <c r="M23" i="13"/>
  <c r="M14" i="13"/>
  <c r="M31" i="13"/>
  <c r="M30" i="13" s="1"/>
  <c r="G14" i="13"/>
  <c r="M9" i="13"/>
  <c r="M8" i="13" s="1"/>
  <c r="G90" i="13"/>
  <c r="G327" i="13" s="1"/>
  <c r="G23" i="13"/>
  <c r="G298" i="12"/>
  <c r="M299" i="12"/>
  <c r="M298" i="12" s="1"/>
  <c r="M272" i="12"/>
  <c r="M271" i="12" s="1"/>
  <c r="G271" i="12"/>
  <c r="G277" i="12"/>
  <c r="M278" i="12"/>
  <c r="M277" i="12" s="1"/>
  <c r="M257" i="12"/>
  <c r="M256" i="12" s="1"/>
  <c r="G256" i="12"/>
  <c r="G288" i="12"/>
  <c r="M261" i="12"/>
  <c r="M260" i="12" s="1"/>
  <c r="M201" i="12"/>
  <c r="M200" i="12" s="1"/>
  <c r="G200" i="12"/>
  <c r="G212" i="12"/>
  <c r="M213" i="12"/>
  <c r="M212" i="12" s="1"/>
  <c r="M183" i="12"/>
  <c r="M182" i="12" s="1"/>
  <c r="G182" i="12"/>
  <c r="M204" i="12"/>
  <c r="M203" i="12" s="1"/>
  <c r="G203" i="12"/>
  <c r="M9" i="12"/>
  <c r="M8" i="12" s="1"/>
  <c r="J43" i="1"/>
  <c r="J39" i="1"/>
  <c r="J42" i="1"/>
  <c r="J40" i="1"/>
  <c r="J41" i="1"/>
  <c r="J44" i="1" l="1"/>
  <c r="G42" i="1"/>
  <c r="H42" i="1" s="1"/>
  <c r="I42" i="1" s="1"/>
  <c r="G40" i="1"/>
  <c r="H40" i="1" s="1"/>
  <c r="I40" i="1" s="1"/>
  <c r="G39" i="1"/>
  <c r="G44" i="1" s="1"/>
  <c r="G25" i="1" s="1"/>
  <c r="A25" i="1" s="1"/>
  <c r="H79" i="1"/>
  <c r="G17" i="1"/>
  <c r="G21" i="1" s="1"/>
  <c r="G79" i="1"/>
  <c r="I72" i="1"/>
  <c r="E17" i="1"/>
  <c r="E21" i="1" s="1"/>
  <c r="F44" i="1"/>
  <c r="H39" i="1" l="1"/>
  <c r="G28" i="1"/>
  <c r="G23" i="1"/>
  <c r="A23" i="1" s="1"/>
  <c r="A24" i="1" s="1"/>
  <c r="I17" i="1"/>
  <c r="I21" i="1" s="1"/>
  <c r="I79" i="1"/>
  <c r="I39" i="1"/>
  <c r="I44" i="1" s="1"/>
  <c r="H44" i="1"/>
  <c r="A26" i="1"/>
  <c r="G26" i="1"/>
  <c r="G24" i="1"/>
  <c r="A27" i="1" s="1"/>
  <c r="J78" i="1" l="1"/>
  <c r="J63" i="1"/>
  <c r="J71" i="1"/>
  <c r="J69" i="1"/>
  <c r="J68" i="1"/>
  <c r="J77" i="1"/>
  <c r="J76" i="1"/>
  <c r="J59" i="1"/>
  <c r="J75" i="1"/>
  <c r="J66" i="1"/>
  <c r="J57" i="1"/>
  <c r="J61" i="1"/>
  <c r="J56" i="1"/>
  <c r="J67" i="1"/>
  <c r="J74" i="1"/>
  <c r="J65" i="1"/>
  <c r="J64" i="1"/>
  <c r="J62" i="1"/>
  <c r="J73" i="1"/>
  <c r="J72" i="1"/>
  <c r="J60" i="1"/>
  <c r="J58" i="1"/>
  <c r="J70" i="1"/>
  <c r="A29" i="1"/>
  <c r="G29" i="1"/>
  <c r="G27" i="1" s="1"/>
  <c r="J7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Ivoš Kupský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Ivoš Kupský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Ivoš Kupský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<sst xmlns="http://schemas.openxmlformats.org/spreadsheetml/2006/main" count="3664" uniqueCount="1106">
  <si>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</si>
  <si>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</si>
  <si>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</si>
  <si>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</si>
  <si>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</si>
  <si>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</si>
  <si>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</si>
  <si>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</si>
  <si>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</si>
  <si>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</si>
  <si>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</si>
  <si>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</si>
  <si>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</si>
  <si>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</si>
  <si>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</si>
  <si>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</si>
  <si>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</si>
  <si>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</si>
  <si>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</si>
  <si>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</si>
  <si>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</si>
  <si>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</si>
  <si>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</si>
  <si>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</si>
  <si>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</si>
  <si>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</si>
  <si>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</si>
  <si>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</si>
  <si>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</si>
  <si>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</si>
  <si>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</si>
  <si>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</si>
  <si>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</si>
  <si>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</si>
  <si>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</si>
  <si>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</si>
  <si>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</si>
  <si>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</si>
  <si>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</si>
  <si>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</si>
  <si>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</si>
  <si>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</si>
  <si>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</si>
  <si>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21-019</t>
  </si>
  <si>
    <t>Přestavba parovodu na horkovod - Tábor, oblast Sever</t>
  </si>
  <si>
    <t>C-Energy Planá s.r.o.</t>
  </si>
  <si>
    <t>Průmyslová 748</t>
  </si>
  <si>
    <t>Planá nad Lužnicí</t>
  </si>
  <si>
    <t>39102</t>
  </si>
  <si>
    <t>25106481</t>
  </si>
  <si>
    <t>CZ25106481</t>
  </si>
  <si>
    <t>Stavba</t>
  </si>
  <si>
    <t>SO 01</t>
  </si>
  <si>
    <t>Horkovod</t>
  </si>
  <si>
    <t>S1</t>
  </si>
  <si>
    <t>Stavební část</t>
  </si>
  <si>
    <t>T1</t>
  </si>
  <si>
    <t>Trubní část - R1</t>
  </si>
  <si>
    <t>VN</t>
  </si>
  <si>
    <t>VON</t>
  </si>
  <si>
    <t>Celkem za stavbu</t>
  </si>
  <si>
    <t>CZK</t>
  </si>
  <si>
    <t>#POPS</t>
  </si>
  <si>
    <t>Popis stavby: 21-019 - Přestavba parovodu na horkovod - Tábor, oblast Sever</t>
  </si>
  <si>
    <t>#POPO</t>
  </si>
  <si>
    <t>Popis objektu: SO 01 - Horkovod</t>
  </si>
  <si>
    <t>#POPR</t>
  </si>
  <si>
    <t>Popis rozpočtu: S1 - Stavební část</t>
  </si>
  <si>
    <t>Popis rozpočtu: T1 - Trubní část - R1</t>
  </si>
  <si>
    <t>Popis rozpočtu: VN - VON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</si>
  <si>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</si>
  <si>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</si>
  <si>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</si>
  <si>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</si>
  <si>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</si>
  <si>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</si>
  <si>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</si>
  <si>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</si>
  <si>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</si>
  <si>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</si>
  <si>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</si>
  <si>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</si>
  <si>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</si>
  <si>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</si>
  <si>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</si>
  <si>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</si>
  <si>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</si>
  <si>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</si>
  <si>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</si>
  <si>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</si>
  <si>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</si>
  <si>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</si>
  <si>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</si>
  <si>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</si>
  <si>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</si>
  <si>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</si>
  <si>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</si>
  <si>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</si>
  <si>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</si>
  <si>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</si>
  <si>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</si>
  <si>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</si>
  <si>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</si>
  <si>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</si>
  <si>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</si>
  <si>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</si>
  <si>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</si>
  <si>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</si>
  <si>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</si>
  <si>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</si>
  <si>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</si>
  <si>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zabezp.tech</t>
  </si>
  <si>
    <t>M23</t>
  </si>
  <si>
    <t>Montáže potrubí</t>
  </si>
  <si>
    <t>D96</t>
  </si>
  <si>
    <t>Přesuny sutí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</si>
  <si>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</si>
  <si>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</si>
  <si>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</si>
  <si>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</si>
  <si>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</si>
  <si>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</si>
  <si>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</si>
  <si>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</si>
  <si>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</si>
  <si>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</si>
  <si>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</si>
  <si>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</si>
  <si>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</si>
  <si>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</si>
  <si>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</si>
  <si>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</si>
  <si>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</si>
  <si>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</si>
  <si>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</si>
  <si>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</si>
  <si>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</si>
  <si>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</si>
  <si>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</si>
  <si>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</si>
  <si>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</si>
  <si>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</si>
  <si>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</si>
  <si>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</si>
  <si>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</si>
  <si>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112101102R00</t>
  </si>
  <si>
    <t>Kácení stromů listnatých o průměru kmene 30-50 cm</t>
  </si>
  <si>
    <t>kus</t>
  </si>
  <si>
    <t>RTS 21/ II</t>
  </si>
  <si>
    <t>RTS 21/ I</t>
  </si>
  <si>
    <t>Práce</t>
  </si>
  <si>
    <t>POL1_1</t>
  </si>
  <si>
    <t>112201102R00</t>
  </si>
  <si>
    <t>Odstranění pařezů pod úrovní, o průměru 30 - 50 cm</t>
  </si>
  <si>
    <t>111201501R00</t>
  </si>
  <si>
    <t>Spálení větví stromů o průměru nad 100 mm</t>
  </si>
  <si>
    <t>112211112R00</t>
  </si>
  <si>
    <t>Spálení pařezů na hromadách o D do 50 cm</t>
  </si>
  <si>
    <t>162301412R00</t>
  </si>
  <si>
    <t>Vod.přemístění kmenů listnatých, D 50cm  do 5000 m</t>
  </si>
  <si>
    <t>162301422R00</t>
  </si>
  <si>
    <t>Vodorovné přemístění pařezů  D 50 cm do 5000 m</t>
  </si>
  <si>
    <t>162301402R00</t>
  </si>
  <si>
    <t>Vod.přemístění větví listnatých, D 50cm  do 5000 m</t>
  </si>
  <si>
    <t>121100001RAB</t>
  </si>
  <si>
    <t>Sejmutí ornice, naložení, odvoz a uložení odvoz do 5 km</t>
  </si>
  <si>
    <t>m3</t>
  </si>
  <si>
    <t>Agregovaná položka</t>
  </si>
  <si>
    <t>POL2_1</t>
  </si>
  <si>
    <t>99*2,5*0,2</t>
  </si>
  <si>
    <t>VV</t>
  </si>
  <si>
    <t>24*2,5*0,2</t>
  </si>
  <si>
    <t>15*2,5*0,2</t>
  </si>
  <si>
    <t>167101101R00</t>
  </si>
  <si>
    <t>Nakládání výkopku z hor.1-4 v množství do 100 m3</t>
  </si>
  <si>
    <t>162601102R00</t>
  </si>
  <si>
    <t>Vodorovné přemístění výkopku z hor.1-4 do 5000 m</t>
  </si>
  <si>
    <t>181301103R00</t>
  </si>
  <si>
    <t>Rozprostření ornice, rovina, tl. 15-20 cm,do 500m2</t>
  </si>
  <si>
    <t>m2</t>
  </si>
  <si>
    <t>69/0,2</t>
  </si>
  <si>
    <t>180400120RA0</t>
  </si>
  <si>
    <t>Založení trávníku parkového,rovina,s odplevelením a dodáním osiva</t>
  </si>
  <si>
    <t>182001131R00</t>
  </si>
  <si>
    <t>Plošná úprava terénu, nerovnosti do 20 cm v rovině</t>
  </si>
  <si>
    <t>113106121R00</t>
  </si>
  <si>
    <t>Rozebrání dlažeb z betonových dlaždic na sucho</t>
  </si>
  <si>
    <t>10*2</t>
  </si>
  <si>
    <t>5*2</t>
  </si>
  <si>
    <t>113107505R00</t>
  </si>
  <si>
    <t>Odstranění podkladu pl. 50 m2,kam.drcené tl.5 cm</t>
  </si>
  <si>
    <t>113107515R00</t>
  </si>
  <si>
    <t>Odstranění podkladu pl. 50 m2,kam.drcené tl.15 cm</t>
  </si>
  <si>
    <t>10*1,5</t>
  </si>
  <si>
    <t>5*1,2</t>
  </si>
  <si>
    <t>80*2,3</t>
  </si>
  <si>
    <t>113111220R00</t>
  </si>
  <si>
    <t>Odstranění podkl.pl.nad 50 m2,kam.zpev.cem.tl.20cm</t>
  </si>
  <si>
    <t>80*1,9</t>
  </si>
  <si>
    <t>113107620R00</t>
  </si>
  <si>
    <t>Odstranění podkladu nad 50 m2,kam.drcené tl.20 cm</t>
  </si>
  <si>
    <t>80*1,6</t>
  </si>
  <si>
    <t>113151119R00</t>
  </si>
  <si>
    <t>Fréz.živič.krytu pl.do 500 m2,pruh do 75cm,tl.10cm</t>
  </si>
  <si>
    <t>100*2,9</t>
  </si>
  <si>
    <t>12*2,5</t>
  </si>
  <si>
    <t>13*2,5</t>
  </si>
  <si>
    <t>113108410R00</t>
  </si>
  <si>
    <t>Odstranění podkladu pl. nad 50 m2, živice tl.10 cm</t>
  </si>
  <si>
    <t>100*2,3</t>
  </si>
  <si>
    <t>12*1,9</t>
  </si>
  <si>
    <t>13*1,9</t>
  </si>
  <si>
    <t>113111225R00</t>
  </si>
  <si>
    <t>Odstranění podkl.pl.nad 50 m2,kam.zpev.cem.tl.25cm</t>
  </si>
  <si>
    <t>100*1,9</t>
  </si>
  <si>
    <t>12*1,6</t>
  </si>
  <si>
    <t>13*1,6</t>
  </si>
  <si>
    <t>113107615R00</t>
  </si>
  <si>
    <t>Odstranění podkladu nad 50 m2,kam.drcené tl.15 cm</t>
  </si>
  <si>
    <t>100*1,6</t>
  </si>
  <si>
    <t>12*1,2</t>
  </si>
  <si>
    <t>13*1,2</t>
  </si>
  <si>
    <t>113201111R00</t>
  </si>
  <si>
    <t>Vytrhání obrubníků chodníkových a parkových</t>
  </si>
  <si>
    <t>m</t>
  </si>
  <si>
    <t>113202111R00</t>
  </si>
  <si>
    <t>Vytrhání obrub obrubníků silničních</t>
  </si>
  <si>
    <t>119001421R00</t>
  </si>
  <si>
    <t>Dočasné zajištění kabelů - do počtu 3 kabelů</t>
  </si>
  <si>
    <t>18</t>
  </si>
  <si>
    <t>119001401R00</t>
  </si>
  <si>
    <t>Dočesné zajištění ocelového potrubí do DN 200</t>
  </si>
  <si>
    <t>12</t>
  </si>
  <si>
    <t>119001412R00</t>
  </si>
  <si>
    <t>Dočasné zajištění beton.a plast.potrubí DN 200-500</t>
  </si>
  <si>
    <t>130901121RT3</t>
  </si>
  <si>
    <t>Bourání konstrukcí z betonu prostého ve vykopávk. bagrem s kladivem</t>
  </si>
  <si>
    <t>286*1*0,05</t>
  </si>
  <si>
    <t>4*3*2*0,05</t>
  </si>
  <si>
    <t>12*1*0,05</t>
  </si>
  <si>
    <t>13*1*0,05</t>
  </si>
  <si>
    <t>5*1*0,05</t>
  </si>
  <si>
    <t>130901123RT3</t>
  </si>
  <si>
    <t>Bourání konstrukcí ze železobetonu ve vykopávkách bagrem s kladivem</t>
  </si>
  <si>
    <t>290*1*0,15</t>
  </si>
  <si>
    <t>40*1,2*0,15</t>
  </si>
  <si>
    <t>4*3*2*0,15</t>
  </si>
  <si>
    <t>4*1*0,15*2*(3+2)</t>
  </si>
  <si>
    <t>12*1*0,15</t>
  </si>
  <si>
    <t>13*1*0,15</t>
  </si>
  <si>
    <t>5*0,15*(2*0,6+0,8)</t>
  </si>
  <si>
    <t>2*0,15*0,8</t>
  </si>
  <si>
    <t>130001101R00</t>
  </si>
  <si>
    <t>Příplatek za ztížené hloubení v blízkosti vedení</t>
  </si>
  <si>
    <t>131201201R00</t>
  </si>
  <si>
    <t>Hloubení zapažených jam v hor.3 do 100 m3</t>
  </si>
  <si>
    <t>131201209R00</t>
  </si>
  <si>
    <t>Příplatek za lepivost - hloubení zapaž.jam v hor.3</t>
  </si>
  <si>
    <t>131301201R00</t>
  </si>
  <si>
    <t>Hloubení zapažených jam v hor.4 do 100 m3 startovací a cílová jáma</t>
  </si>
  <si>
    <t>7*3,5*3,2</t>
  </si>
  <si>
    <t>2*2,5*2,6</t>
  </si>
  <si>
    <t>Mezisoučet</t>
  </si>
  <si>
    <t xml:space="preserve">přepošet na 50% : </t>
  </si>
  <si>
    <t>-91,4*0,5</t>
  </si>
  <si>
    <t>131301209R00</t>
  </si>
  <si>
    <t>Příplatek za lepivost - hloubení zapaž.jam v hor.4</t>
  </si>
  <si>
    <t>132201212R00</t>
  </si>
  <si>
    <t>Hloubení rýh š.do 200 cm hor.3 do 1000m3,STROJNĚ</t>
  </si>
  <si>
    <t>289*1,5*(0,6+4*0,8+4*0,9+4*1+2*1,6*1,7)/13</t>
  </si>
  <si>
    <t>12*1,2*0,9</t>
  </si>
  <si>
    <t>5*1,2*1</t>
  </si>
  <si>
    <t>13*1,2*0,9</t>
  </si>
  <si>
    <t>24*0,8*1,3</t>
  </si>
  <si>
    <t>15*1,5*1,5</t>
  </si>
  <si>
    <t xml:space="preserve">odpočet povrchy : </t>
  </si>
  <si>
    <t>-99*1,6*0,2</t>
  </si>
  <si>
    <t>-10*1,6*0,25</t>
  </si>
  <si>
    <t>-80*1,6*0,45</t>
  </si>
  <si>
    <t>-100*1,6*0,6</t>
  </si>
  <si>
    <t>-12*1,2*0,6</t>
  </si>
  <si>
    <t>-5*1,2*0,25</t>
  </si>
  <si>
    <t>-13*1,2*0,6</t>
  </si>
  <si>
    <t>-24*0,8*0,2</t>
  </si>
  <si>
    <t>-15*1,5*0,2</t>
  </si>
  <si>
    <t xml:space="preserve">přepočet na 1/2 : </t>
  </si>
  <si>
    <t>-440,4592/2</t>
  </si>
  <si>
    <t>132201219R00</t>
  </si>
  <si>
    <t>Příplatek za lepivost - hloubení rýh 200cm v hor.3</t>
  </si>
  <si>
    <t>132301212R00</t>
  </si>
  <si>
    <t>Hloubení rýh š.do 200 cm hor.4 do 1000 m3, STROJNĚ</t>
  </si>
  <si>
    <t>132301219R00</t>
  </si>
  <si>
    <t>Příplatek za lepivost - hloubení rýh 200cm v hor.4</t>
  </si>
  <si>
    <t>133201101R00</t>
  </si>
  <si>
    <t>Hloubení šachet v hor.3 do 100 m3 rozšíření pro šachty , bourané šachty a komp.</t>
  </si>
  <si>
    <t>4*3*4-4*3*1,5</t>
  </si>
  <si>
    <t>2,5*2,5*1,5</t>
  </si>
  <si>
    <t>3,3*3,3*1,3</t>
  </si>
  <si>
    <t>1,5*1,5*1,5</t>
  </si>
  <si>
    <t>2,6*2,3*1,6</t>
  </si>
  <si>
    <t>-66,475/2</t>
  </si>
  <si>
    <t>133201109R00</t>
  </si>
  <si>
    <t>Příplatek za lepivost - hloubení šachet v hor.3</t>
  </si>
  <si>
    <t>133301101R00</t>
  </si>
  <si>
    <t>Hloubení šachet v hor.4 do 100 m3</t>
  </si>
  <si>
    <t>133301109R00</t>
  </si>
  <si>
    <t>Příplatek za lepivost - hloubení šachet v hor.4</t>
  </si>
  <si>
    <t>151101101R00</t>
  </si>
  <si>
    <t>Pažení a rozepření stěn rýh - příložné - hl.do 2 m</t>
  </si>
  <si>
    <t>109*2*1</t>
  </si>
  <si>
    <t>5*2*1</t>
  </si>
  <si>
    <t>12*2*1</t>
  </si>
  <si>
    <t>13*2*1</t>
  </si>
  <si>
    <t>12*2*0,9</t>
  </si>
  <si>
    <t>24*2*1,3</t>
  </si>
  <si>
    <t>15*2*1,6</t>
  </si>
  <si>
    <t>151101111R00</t>
  </si>
  <si>
    <t>Odstranění pažení stěn rýh - příložné - hl. do 2 m</t>
  </si>
  <si>
    <t>151811312R00</t>
  </si>
  <si>
    <t>Montáž lehkého pažicího boxu dl.3m, š.2m, hl.1,95m</t>
  </si>
  <si>
    <t>151812312R00</t>
  </si>
  <si>
    <t>Pronájem lehkého pažic.boxu dl.3m, š.2m, hl.1,95m</t>
  </si>
  <si>
    <t xml:space="preserve">den   </t>
  </si>
  <si>
    <t>151813312R00</t>
  </si>
  <si>
    <t>Dmtž lehkého pažicího boxu dl.3m, š.2m, hl.1,95m</t>
  </si>
  <si>
    <t>161101101R00</t>
  </si>
  <si>
    <t>Svislé přemístění výkopku z hor.1-4 do 2,5 m</t>
  </si>
  <si>
    <t>2*(45,7+220,2296+33,2375)</t>
  </si>
  <si>
    <t>171201201R00</t>
  </si>
  <si>
    <t>Uložení sypaniny na skl.-sypanina na výšku přes 2m</t>
  </si>
  <si>
    <t>167101102R00</t>
  </si>
  <si>
    <t>Nakládání výkopku z hor.1-4 v množství nad 100 m3</t>
  </si>
  <si>
    <t>451572111R00</t>
  </si>
  <si>
    <t>Lože pod potrubí z kameniva těženého 0 - 4 mm</t>
  </si>
  <si>
    <t>289*0,1*1,2</t>
  </si>
  <si>
    <t>12*0,1*1,2</t>
  </si>
  <si>
    <t>5*0,1*1,2</t>
  </si>
  <si>
    <t>13*0,1*1,2</t>
  </si>
  <si>
    <t>20*0,1*1,5</t>
  </si>
  <si>
    <t>175101101RT2</t>
  </si>
  <si>
    <t>Obsyp potrubí bez prohození sypaniny s dodáním štěrkopísku frakce 0 - 4 mm</t>
  </si>
  <si>
    <t>289*0,35*1,2</t>
  </si>
  <si>
    <t>12*0,24*1,2</t>
  </si>
  <si>
    <t>5*0,28*1,2</t>
  </si>
  <si>
    <t>13*0,225*1,2</t>
  </si>
  <si>
    <t>20*1,5*0,325</t>
  </si>
  <si>
    <t>174101101R00</t>
  </si>
  <si>
    <t>Zásyp jam, rýh, šachet se zhutněním</t>
  </si>
  <si>
    <t xml:space="preserve">výkopy : </t>
  </si>
  <si>
    <t>598,3342</t>
  </si>
  <si>
    <t xml:space="preserve">lože : </t>
  </si>
  <si>
    <t>-42,72</t>
  </si>
  <si>
    <t xml:space="preserve">obsyp : </t>
  </si>
  <si>
    <t>-143,232</t>
  </si>
  <si>
    <t xml:space="preserve">přípočet šachty : </t>
  </si>
  <si>
    <t>4*3*2*1,5</t>
  </si>
  <si>
    <t xml:space="preserve">přípočet kanál : </t>
  </si>
  <si>
    <t>289*0,8*0,3</t>
  </si>
  <si>
    <t>(12+13+12)*0,8*0,45</t>
  </si>
  <si>
    <t xml:space="preserve">odpočet šachty : </t>
  </si>
  <si>
    <t>-1,6*3,14*1*1/4</t>
  </si>
  <si>
    <t>-1,2*1,4*1,1</t>
  </si>
  <si>
    <t>162701105R00</t>
  </si>
  <si>
    <t>Vodorovné přemístění výkopku z hor.1-4 do 10000 m</t>
  </si>
  <si>
    <t>598,3342-527,9582</t>
  </si>
  <si>
    <t>199000002R00</t>
  </si>
  <si>
    <t>Poplatek za skládku horniny 1- 4</t>
  </si>
  <si>
    <t>145145RT350</t>
  </si>
  <si>
    <t>Řízený zemní protlak DN 350 bez dodávky trubky ( trubka v trubní části´)</t>
  </si>
  <si>
    <t>Vlastní</t>
  </si>
  <si>
    <t>Kalkul</t>
  </si>
  <si>
    <t>271571111R00</t>
  </si>
  <si>
    <t>Polštář základu ze štěrkopísku tříděného do šachtice</t>
  </si>
  <si>
    <t>1,5*1,2*0,15*2</t>
  </si>
  <si>
    <t/>
  </si>
  <si>
    <t>273313511R00</t>
  </si>
  <si>
    <t xml:space="preserve">Beton základových desek prostý C 12/15 </t>
  </si>
  <si>
    <t>1,5*1,5*0,15</t>
  </si>
  <si>
    <t>273321311R00</t>
  </si>
  <si>
    <t>Železobeton základových desek C 16/20</t>
  </si>
  <si>
    <t>1,4*0,3*0,15*2</t>
  </si>
  <si>
    <t>273351215R00</t>
  </si>
  <si>
    <t>Bednění stěn základových desek - zřízení</t>
  </si>
  <si>
    <t>4*0,15*(1,4+0,3)</t>
  </si>
  <si>
    <t>273351216R00</t>
  </si>
  <si>
    <t>Bednění stěn základových desek - odstranění</t>
  </si>
  <si>
    <t>273361921RT4</t>
  </si>
  <si>
    <t>Výztuž základových desek ze svařovaných sítí průměr drátu  6,0, oka 100/100 mm KH30</t>
  </si>
  <si>
    <t>t</t>
  </si>
  <si>
    <t>0,013</t>
  </si>
  <si>
    <t>274272110RT3</t>
  </si>
  <si>
    <t>Zdivo základové z bednicích tvárnic, tl. 15 cm výplň tvárnic betonem C 16/20</t>
  </si>
  <si>
    <t>2*1,4*1+2*1,1*0,7</t>
  </si>
  <si>
    <t>279361821R00</t>
  </si>
  <si>
    <t>Výztuž základových zdí z betonář. oceli 10 505 (R)</t>
  </si>
  <si>
    <t>310238411RT1</t>
  </si>
  <si>
    <t>Zazdívka otvorů plochy do1 m2 cihlami na MC s použitím suché maltové směsi</t>
  </si>
  <si>
    <t>317121102RT3</t>
  </si>
  <si>
    <t>Osazení překladu světlost otvoru do 180 cm včetně dodávky RZP 3/10 179x14x14</t>
  </si>
  <si>
    <t>411321313R00</t>
  </si>
  <si>
    <t>Stropy deskové ze železobetonu C 16/20</t>
  </si>
  <si>
    <t>0,2*1,4*1,1</t>
  </si>
  <si>
    <t>-0,6*0,9*0,2</t>
  </si>
  <si>
    <t>411351201R00</t>
  </si>
  <si>
    <t>Bednění stropů deskových, podepření, do 3,5m, 5kPa</t>
  </si>
  <si>
    <t>1,1*0,8</t>
  </si>
  <si>
    <t>411351202R00</t>
  </si>
  <si>
    <t>Odstranění bednění stropů deskových do 3,5m, 5kPa</t>
  </si>
  <si>
    <t>411361921RT4</t>
  </si>
  <si>
    <t>Výztuž stropů svařovanou sítí  průměr drátu  6,0, oka 100/100 mm KH30</t>
  </si>
  <si>
    <t>0,022</t>
  </si>
  <si>
    <t>564851111R00</t>
  </si>
  <si>
    <t>Podklad ze štěrkodrti po zhutnění tloušťky 15 cm</t>
  </si>
  <si>
    <t xml:space="preserve">viz pol. 16 : </t>
  </si>
  <si>
    <t>21</t>
  </si>
  <si>
    <t>596215021R00</t>
  </si>
  <si>
    <t>Kladení zámkové dlažby tl. 6 cm do drtě tl. 4 cm</t>
  </si>
  <si>
    <t xml:space="preserve">viz pol 14 : </t>
  </si>
  <si>
    <t>30</t>
  </si>
  <si>
    <t>59245020R</t>
  </si>
  <si>
    <t>Dlažba zámková H-PROFIL 20x16,5x6 cm přírodní</t>
  </si>
  <si>
    <t>SPCM</t>
  </si>
  <si>
    <t>Specifikace</t>
  </si>
  <si>
    <t>POL3_0</t>
  </si>
  <si>
    <t>30*1,1</t>
  </si>
  <si>
    <t>564861111R00</t>
  </si>
  <si>
    <t>Podklad ze štěrkodrti po zhutnění tloušťky 20 cm</t>
  </si>
  <si>
    <t xml:space="preserve">viz pol 19 : </t>
  </si>
  <si>
    <t>128</t>
  </si>
  <si>
    <t>567133115R00</t>
  </si>
  <si>
    <t>Podklad z kameniva zpev.cementem KZC 2 tl.20 cm</t>
  </si>
  <si>
    <t xml:space="preserve">viz pol 18 : </t>
  </si>
  <si>
    <t>152</t>
  </si>
  <si>
    <t>596215061R00</t>
  </si>
  <si>
    <t>Kladení zámkové dlažby tl. 10 cm do drtě tl. 4 cm</t>
  </si>
  <si>
    <t xml:space="preserve">viz pol 17 : </t>
  </si>
  <si>
    <t>184</t>
  </si>
  <si>
    <t>59245035R</t>
  </si>
  <si>
    <t xml:space="preserve">Dlažba zámková H-PROFIL 20x16,5x10 cm </t>
  </si>
  <si>
    <t>RTS 18/ II</t>
  </si>
  <si>
    <t>184*1,1</t>
  </si>
  <si>
    <t>573231111R00</t>
  </si>
  <si>
    <t>Postřik živičný spojovací z emulze 0,5-0,7 kg/m2</t>
  </si>
  <si>
    <t xml:space="preserve">viz pol 23 : </t>
  </si>
  <si>
    <t>204,4</t>
  </si>
  <si>
    <t>567142115R00</t>
  </si>
  <si>
    <t>Podklad z kameniva zpev.cementem KZC 1 tl.25 cm</t>
  </si>
  <si>
    <t xml:space="preserve">viz pol 22 : </t>
  </si>
  <si>
    <t>249,2</t>
  </si>
  <si>
    <t>573111115R00</t>
  </si>
  <si>
    <t>Postřik živičný infiltr.+ posyp, asfalt 2,5 kg/m2</t>
  </si>
  <si>
    <t>577141222RT2</t>
  </si>
  <si>
    <t>Beton asfalt. ACL 22 ložný, š. do 3 m, tl. 5 cm plochy 201-1000 m2</t>
  </si>
  <si>
    <t xml:space="preserve">viz pol 21 : </t>
  </si>
  <si>
    <t>300,3</t>
  </si>
  <si>
    <t>573211111R00</t>
  </si>
  <si>
    <t>Postřik živičný spojovací z asfaltu 0,5-0,7 kg/m2</t>
  </si>
  <si>
    <t>577141122RT2</t>
  </si>
  <si>
    <t>Beton asfalt. ACL 16+ ložný, š. do 3 m, tl. 5 cm plochy 201-1000 m2</t>
  </si>
  <si>
    <t xml:space="preserve">viz pol 20 : </t>
  </si>
  <si>
    <t>382,5</t>
  </si>
  <si>
    <t>577141112RT2</t>
  </si>
  <si>
    <t>Beton asfalt. ACO 11+,nebo ACO 16+,do 3 m, tl.5 cm plochy 201-1000 m2</t>
  </si>
  <si>
    <t>11163630R</t>
  </si>
  <si>
    <t>Zálivka asfaltová</t>
  </si>
  <si>
    <t>618451133R00</t>
  </si>
  <si>
    <t>Omítka uzavř. kanálů 140x80 cm, MC, štuk. plstí hl</t>
  </si>
  <si>
    <t>620451132R00</t>
  </si>
  <si>
    <t>Vnější omítka cem. kanálů, rovná hlaz. plst. hlad.</t>
  </si>
  <si>
    <t>899711121R00</t>
  </si>
  <si>
    <t>Fólie výstražná z PVC, šířka 22 cm pro kabely</t>
  </si>
  <si>
    <t>899711122R00</t>
  </si>
  <si>
    <t>Fólie výstražná z PVC, šířka 30 cm</t>
  </si>
  <si>
    <t>500*2</t>
  </si>
  <si>
    <t>894411111R00</t>
  </si>
  <si>
    <t>Zřízení šachet z dílců,dno C 25/30, potrubí DN 200</t>
  </si>
  <si>
    <t>59224366.AR</t>
  </si>
  <si>
    <t>Dno šachetní přímé TBZ-Q.1 100/60 V max. 40 slepé</t>
  </si>
  <si>
    <t>59224361.AR</t>
  </si>
  <si>
    <t>Skruž šachetní TBS-Q.1 100/50/12 PS</t>
  </si>
  <si>
    <t>59224353.AR</t>
  </si>
  <si>
    <t>Konus šachetní TBR-Q 100-63/58/120 KPS</t>
  </si>
  <si>
    <t>899103111RT2</t>
  </si>
  <si>
    <t>Osazení poklopu s rámem do 150 kg včetně dodávky poklopu lit. kruhového D 600</t>
  </si>
  <si>
    <t>899102111R00</t>
  </si>
  <si>
    <t>Osazení poklopu s rámem do 100 kg</t>
  </si>
  <si>
    <t>28697462R</t>
  </si>
  <si>
    <t>Poklop kompozitní KOMPODECK D 609S  600x905x80 mm třída D400, uzamykatelný s těsněním</t>
  </si>
  <si>
    <t>919735114R00</t>
  </si>
  <si>
    <t>Řezání stávajícího živičného krytu tl. 15 - 20 cm</t>
  </si>
  <si>
    <t>917862111RT5</t>
  </si>
  <si>
    <t>Osazení stojat. obrub.bet. s opěrou,lože z C 12/15 včetně obrubníku ABO 100/10/25</t>
  </si>
  <si>
    <t>917862111RT7</t>
  </si>
  <si>
    <t>Osazení stojat. obrub.bet. s opěrou,lože z C 12/15 včetně obrubníku ABO 2 - 15 100/15/25</t>
  </si>
  <si>
    <t>918101111R00</t>
  </si>
  <si>
    <t>Lože pod obrubníky nebo obruby dlažeb z C 12/15</t>
  </si>
  <si>
    <t>914001121R00</t>
  </si>
  <si>
    <t>Osaz.sloupku dopr.značky vč. bet.základu+Al patka</t>
  </si>
  <si>
    <t>936451111R00</t>
  </si>
  <si>
    <t>Výplň dutin cementopopílkovou suspenzí</t>
  </si>
  <si>
    <t>936RT05</t>
  </si>
  <si>
    <t>Podchycení sloupú VO a stožárů vlajek</t>
  </si>
  <si>
    <t>936RT07</t>
  </si>
  <si>
    <t>Demontáž a zpětná montáž betonových sloupků</t>
  </si>
  <si>
    <t>936RT08</t>
  </si>
  <si>
    <t>Demontáž a zpětná montáž plotového pole</t>
  </si>
  <si>
    <t>936RT09</t>
  </si>
  <si>
    <t>Rozšíření montážního otvoru na 4 m a jeho zpětné zapravení</t>
  </si>
  <si>
    <t>966006132R00</t>
  </si>
  <si>
    <t>Odstranění doprav.značek se sloupky, s bet.patkami</t>
  </si>
  <si>
    <t>998272201R00</t>
  </si>
  <si>
    <t>Přesun hmot, trubní vedení ocelové, otevřený výkop</t>
  </si>
  <si>
    <t>Přesun hmot</t>
  </si>
  <si>
    <t>POL7_</t>
  </si>
  <si>
    <t>na vzdálenost 100 m</t>
  </si>
  <si>
    <t>POP</t>
  </si>
  <si>
    <t>711140101R00</t>
  </si>
  <si>
    <t>Odstr.izolace proti vlhk.vodor. pásy přitav.,1vrst</t>
  </si>
  <si>
    <t>289*1</t>
  </si>
  <si>
    <t>0,8*(12+13+12+5)</t>
  </si>
  <si>
    <t>4*2*3</t>
  </si>
  <si>
    <t>711140201R00</t>
  </si>
  <si>
    <t>Odstr.izolace proti vlhk.svis. pásy přitav.,1vrs</t>
  </si>
  <si>
    <t>4*1*2*(3+2)</t>
  </si>
  <si>
    <t>0,6*40</t>
  </si>
  <si>
    <t>711212012RT3</t>
  </si>
  <si>
    <t>Hydroizolační povlak vyztužený tkaninou  pružná hydroizolace</t>
  </si>
  <si>
    <t>998711201R00</t>
  </si>
  <si>
    <t>Přesun hmot pro izolace proti vodě, výšky do 6 m</t>
  </si>
  <si>
    <t>979013112R00</t>
  </si>
  <si>
    <t>Svislá doprava vybouraných hmot na H do 3,5 m</t>
  </si>
  <si>
    <t>POL1_</t>
  </si>
  <si>
    <t>979082111R00</t>
  </si>
  <si>
    <t>Vnitrostaveništní doprava suti do 10 m</t>
  </si>
  <si>
    <t>979082121R00</t>
  </si>
  <si>
    <t>Příplatek k vnitrost. dopravě suti za dalších 5 m</t>
  </si>
  <si>
    <t>979087213R00</t>
  </si>
  <si>
    <t>Nakládání vybouraných hmot na dopravní prostředky</t>
  </si>
  <si>
    <t>Přesun suti</t>
  </si>
  <si>
    <t>POL8_</t>
  </si>
  <si>
    <t>979084216R00</t>
  </si>
  <si>
    <t>Vodorovná doprava vybour. hmot po suchu do 5 km</t>
  </si>
  <si>
    <t>979084219R00</t>
  </si>
  <si>
    <t>Příplatek k dopravě vybour.hmot za dalších 5 km</t>
  </si>
  <si>
    <t>979990103R00</t>
  </si>
  <si>
    <t>Poplatek za skládku suti - beton kamenivo</t>
  </si>
  <si>
    <t>979990121R00</t>
  </si>
  <si>
    <t>Poplatek za skládku suti - asfaltové pásy</t>
  </si>
  <si>
    <t>979990113R00</t>
  </si>
  <si>
    <t>Poplatek za skládku suti - obalované kam. - asfalt</t>
  </si>
  <si>
    <t>RTS 20/ II</t>
  </si>
  <si>
    <t>SLEVA</t>
  </si>
  <si>
    <t>Sleva</t>
  </si>
  <si>
    <t>-</t>
  </si>
  <si>
    <t>Indiv</t>
  </si>
  <si>
    <t>OPN</t>
  </si>
  <si>
    <t>POL13_0</t>
  </si>
  <si>
    <t>SUM</t>
  </si>
  <si>
    <t>Poznámky uchazeče k zadání</t>
  </si>
  <si>
    <t>POPUZIV</t>
  </si>
  <si>
    <t>END</t>
  </si>
  <si>
    <t>733120839R00</t>
  </si>
  <si>
    <t>Demontáž potrubí z hladkých trubek D 219</t>
  </si>
  <si>
    <t>95</t>
  </si>
  <si>
    <t>37</t>
  </si>
  <si>
    <t>50</t>
  </si>
  <si>
    <t>13</t>
  </si>
  <si>
    <t>734172113R00</t>
  </si>
  <si>
    <t>Mezikusy z trubek hladkých DN 25</t>
  </si>
  <si>
    <t>734419122R00</t>
  </si>
  <si>
    <t>Montáž kompaktního měřiče tepla DN 25 včetně návarků</t>
  </si>
  <si>
    <t>POL1_7</t>
  </si>
  <si>
    <t>MT25B</t>
  </si>
  <si>
    <t>Měříč tepla DN 25 Q = 3,5 m3/h</t>
  </si>
  <si>
    <t>734172112R00</t>
  </si>
  <si>
    <t>Mezikusy z ocel.trubek hlad., jednoznačné DN 25</t>
  </si>
  <si>
    <t>soubor</t>
  </si>
  <si>
    <t>734419131R00</t>
  </si>
  <si>
    <t>Montáž kompaktního měřiče tepla  1/2" včetně návarků</t>
  </si>
  <si>
    <t>73435RT15A</t>
  </si>
  <si>
    <t>Měřič tepla ultrazvukový DN 15 Qmax = 1,5 m3/h</t>
  </si>
  <si>
    <t>220VJ4</t>
  </si>
  <si>
    <t>Vyhodnocovací jednotka netěsností včetně montáže</t>
  </si>
  <si>
    <t>R-položka</t>
  </si>
  <si>
    <t>POL12_0</t>
  </si>
  <si>
    <t>734172114R00</t>
  </si>
  <si>
    <t>Mezikusy z trubek hladkých DN 50</t>
  </si>
  <si>
    <t>734172116R00</t>
  </si>
  <si>
    <t>Mezikusy z trubek hladkých DN 65</t>
  </si>
  <si>
    <t>734419124R00</t>
  </si>
  <si>
    <t>Montáž kompaktního měřiče tepla DN 50 včetně návarků</t>
  </si>
  <si>
    <t>734419125R00</t>
  </si>
  <si>
    <t>Montáž kompaktního měřiče tepla DN 65 včetně návarků</t>
  </si>
  <si>
    <t>MT50</t>
  </si>
  <si>
    <t>Měříč tepla DN 50 Q = 15 m3/h</t>
  </si>
  <si>
    <t>MT65</t>
  </si>
  <si>
    <t>Měříč tepla DN 65 Q = 25 m3/h</t>
  </si>
  <si>
    <t>733120832R00</t>
  </si>
  <si>
    <t>Demontáž potrubí z hladkých trubek D 133</t>
  </si>
  <si>
    <t>733120826R00</t>
  </si>
  <si>
    <t>Demontáž potrubí z hladkých trubek D 89</t>
  </si>
  <si>
    <t>156</t>
  </si>
  <si>
    <t>35</t>
  </si>
  <si>
    <t>733120819R00</t>
  </si>
  <si>
    <t>Demontáž potrubí z hladkých trubek D 60,3</t>
  </si>
  <si>
    <t>2*15</t>
  </si>
  <si>
    <t>2*40</t>
  </si>
  <si>
    <t>2*25</t>
  </si>
  <si>
    <t>713400832R00</t>
  </si>
  <si>
    <t>Odstranění pevné izolace včetně úpravy</t>
  </si>
  <si>
    <t>95*3,14*0,419</t>
  </si>
  <si>
    <t>95*3,14*0,2</t>
  </si>
  <si>
    <t>24*3,14*0,2</t>
  </si>
  <si>
    <t>713400821R00</t>
  </si>
  <si>
    <t>Odstranění izolačních pásů  potrubí</t>
  </si>
  <si>
    <t>13*3,14*0,419</t>
  </si>
  <si>
    <t>13*3,14*0,314</t>
  </si>
  <si>
    <t>40*3,14*0,18</t>
  </si>
  <si>
    <t>40*3,14*0,148</t>
  </si>
  <si>
    <t>156*3,14*0,249</t>
  </si>
  <si>
    <t>156*3,14*0,18</t>
  </si>
  <si>
    <t>37*3,14*0,419</t>
  </si>
  <si>
    <t>37*3,14*0,314</t>
  </si>
  <si>
    <t>50*3,14*0,419</t>
  </si>
  <si>
    <t>50*3,14*0,314</t>
  </si>
  <si>
    <t>2*15*3,14*0,148</t>
  </si>
  <si>
    <t>713400811R00</t>
  </si>
  <si>
    <t>Odstranění tepelné izolace oplechování potrubí</t>
  </si>
  <si>
    <t>734100811R00</t>
  </si>
  <si>
    <t>Demontáž armatur se dvěma přírubami do DN 50</t>
  </si>
  <si>
    <t>734100812R00</t>
  </si>
  <si>
    <t>Demontáž armatur se dvěma přírubami do DN 100</t>
  </si>
  <si>
    <t>734100814R00</t>
  </si>
  <si>
    <t>Demontáž armatur se dvěma přírubami do DN 200</t>
  </si>
  <si>
    <t>767999801R00</t>
  </si>
  <si>
    <t>Demontáž doplňků staveb o hmotnosti do 50 kg</t>
  </si>
  <si>
    <t>kg</t>
  </si>
  <si>
    <t>979000T500</t>
  </si>
  <si>
    <t>Vrtání jádrové do železobetonu D 410</t>
  </si>
  <si>
    <t>713463311R</t>
  </si>
  <si>
    <t>Montáž tepelné izolace potrubními pouzdry a AL folií s přesahem do DN 50</t>
  </si>
  <si>
    <t>631547114R</t>
  </si>
  <si>
    <t>Pouzdro potrubní izolační 28/30 mm kamenná vlna s polepem Al fólií vyztuženou skleněnou mřížkou</t>
  </si>
  <si>
    <t>631547216R</t>
  </si>
  <si>
    <t>Pouzdro potrubní izolační 42/40 mm kamenná vlna s polepem Al fólií vyztuženou skleněnou mřížkou</t>
  </si>
  <si>
    <t>631547317R</t>
  </si>
  <si>
    <t>Pouzdro potrubní izolační 48/50 mm kamenná vlna s polepem Al fólií vyztuženou skleněnou mřížkou</t>
  </si>
  <si>
    <t>631547319R</t>
  </si>
  <si>
    <t>Pouzdro potrubní izolační  60/50 mm kamenná vlna s polepem Al fólií vyztuženou skleněnou mřížkou</t>
  </si>
  <si>
    <t>713463312R</t>
  </si>
  <si>
    <t>Montáž tepelné izolace potrubí pouzdry do DN 100 minerální vata s Al polepem</t>
  </si>
  <si>
    <t>631547623R</t>
  </si>
  <si>
    <t>Pouzdro potrubní izolační 89/80 mm kamenná vlna s polepem Al fólií vyztuženou skleněnou mřížkou</t>
  </si>
  <si>
    <t>631547625R</t>
  </si>
  <si>
    <t>Pouzdro potrubní izolační  114/80 mm kamenná vlna s polepem Al fólií vyztuženou skleněnou mřížkou</t>
  </si>
  <si>
    <t>713491111R00</t>
  </si>
  <si>
    <t>Izolace -  montáž oplechování pevného potrubí</t>
  </si>
  <si>
    <t>5*3,14*0,031</t>
  </si>
  <si>
    <t>13814185R</t>
  </si>
  <si>
    <t>Plech Pz jakost 10004.2 tl.0,60 mm, povlak 275g/m2</t>
  </si>
  <si>
    <t>0,4867*5,4*0,001</t>
  </si>
  <si>
    <t>713471212 R</t>
  </si>
  <si>
    <t>Montáž izolace armatur</t>
  </si>
  <si>
    <t>ks</t>
  </si>
  <si>
    <t>28378004R</t>
  </si>
  <si>
    <t>IKA 150 V DN 32 vrstvená tepelná izolace</t>
  </si>
  <si>
    <t>28378005R</t>
  </si>
  <si>
    <t>IKA 150 V DN 40 vrstvená tepelná izolace</t>
  </si>
  <si>
    <t>28378006R</t>
  </si>
  <si>
    <t>IKA 150 V DN 50 vrstvená tepelná izolace</t>
  </si>
  <si>
    <t>28378008R</t>
  </si>
  <si>
    <t>IKA 150 V DN 80 vrstvená tepelná izolace</t>
  </si>
  <si>
    <t>28378009R</t>
  </si>
  <si>
    <t>IKA 150 V DN 100 vrstvená tepelná izolace</t>
  </si>
  <si>
    <t>998713201R00</t>
  </si>
  <si>
    <t>Přesun hmot pro izolace tepelné, výšky do 6 m</t>
  </si>
  <si>
    <t>733184109RT2</t>
  </si>
  <si>
    <t>Montáž předizolovaného potrubí DN 125 mm vnější průměr předizolovaného potrubí D 250 mm</t>
  </si>
  <si>
    <t>14710126R</t>
  </si>
  <si>
    <t>Potrubí předizolované PIP 130 "B" DN 125/250</t>
  </si>
  <si>
    <t>733184108RT2</t>
  </si>
  <si>
    <t>Montáž předizolovaného potrubí DN 100 mm vnější průměr předizolovaného potrubí D 225 mm</t>
  </si>
  <si>
    <t>14710124R</t>
  </si>
  <si>
    <t>Potrubí předizolované PIP 130 "B" DN 100/225</t>
  </si>
  <si>
    <t>733184107RT2</t>
  </si>
  <si>
    <t>Montáž předizolovaného potrubí DN 80 mm vnější průměr předizolovaného potrubí D 180 mm</t>
  </si>
  <si>
    <t>14710122R</t>
  </si>
  <si>
    <t>Potrubí předizolované PIP 130 "B" DN 80/180</t>
  </si>
  <si>
    <t>733184106RT2</t>
  </si>
  <si>
    <t>Montáž předizolovaného potrubí 2 x 65 mm vnější průměr předizolovaného potrubí D 250 mm</t>
  </si>
  <si>
    <t>14710120R</t>
  </si>
  <si>
    <t>Potrubí předizolované PIP 130 "B" DN 65/160</t>
  </si>
  <si>
    <t>733184105RT2</t>
  </si>
  <si>
    <t>Montáž předizolovaného potrubí DN 50 mm vnější průměr předizolovaného potrubí D 140 mm</t>
  </si>
  <si>
    <t>14710118R</t>
  </si>
  <si>
    <t>Potrubí předizolované PIP 130 "B" DN 50/140</t>
  </si>
  <si>
    <t>733184104RT2</t>
  </si>
  <si>
    <t>Montáž předizolovaného potrubí DN 40 mm vnější průměr předizolovaného potrubí D 125 mm</t>
  </si>
  <si>
    <t>14710116R</t>
  </si>
  <si>
    <t>Potrubí předizolované PIP 130 "B" DN 40/125</t>
  </si>
  <si>
    <t>733184103RT2</t>
  </si>
  <si>
    <t>Montáž předizolovaného potrubí DN 32 mm vnější průměr předizolovaného potrubí D 125 mm</t>
  </si>
  <si>
    <t>14710114R</t>
  </si>
  <si>
    <t>Potrubí předizolované PIP 130 "B" DN 32/125</t>
  </si>
  <si>
    <t>733184107R00</t>
  </si>
  <si>
    <t>Montáž předizolovaného potrubí 2x 80 mm vnější průměr předizolovaného potrubí D 280 mm</t>
  </si>
  <si>
    <t>R733 PIP 01</t>
  </si>
  <si>
    <t>Dvojtrubka PIP 2x80/280</t>
  </si>
  <si>
    <t>R733 PIP 02</t>
  </si>
  <si>
    <t>Dvojtrubka PI 2x65/250</t>
  </si>
  <si>
    <t>733185112RT2</t>
  </si>
  <si>
    <t>Spojka předizolovaného potrubí DN 200 mm vnější průměr spojky D 355 mm pouze montáž</t>
  </si>
  <si>
    <t>733185109RT2</t>
  </si>
  <si>
    <t>Spojka předizolovaného potrubí DN 125 mm vnější průměr spojky D 250 mm pouze montáž</t>
  </si>
  <si>
    <t>733185108RT2</t>
  </si>
  <si>
    <t>Spojka předizolovaného potrubí DN 100 mm vnější průměr spojky D 225 mm pouze montáž</t>
  </si>
  <si>
    <t>733185107RT2</t>
  </si>
  <si>
    <t>Spojka předizolovaného potrubí DN 80 mm vnější průměr spojky D 180 mm pouze montáž</t>
  </si>
  <si>
    <t>733185106RT2</t>
  </si>
  <si>
    <t>Spojka předizolovaného potrubí DN 65 mm vnější průměr spojky D160 mm pouze montáž</t>
  </si>
  <si>
    <t>733185105RT2</t>
  </si>
  <si>
    <t>Spojka předizolovaného potrubí DN 50 mm vnější průměr spojky D 140 mm , pouze montáž</t>
  </si>
  <si>
    <t>733185104RT2</t>
  </si>
  <si>
    <t>Spojka předizolovaného potrubí DN 40 mm vnější průměr spojky D 125mm pouze montáž</t>
  </si>
  <si>
    <t>733185103RT2</t>
  </si>
  <si>
    <t>Spojka předizolovaného potrubí DN 32 mm vnější průměr spojky D 125 mm pouze montáž</t>
  </si>
  <si>
    <t>733185102RT1</t>
  </si>
  <si>
    <t>Spojka předizolovaného potrubí DN 25 mm vnější průměr spojky D 90 mm pouze montáž</t>
  </si>
  <si>
    <t>733185106R00</t>
  </si>
  <si>
    <t>Spojka předizolovaného potrubí 2x65 mm vnější průměr spojky D250 mm pouze montáž</t>
  </si>
  <si>
    <t>733185107R00</t>
  </si>
  <si>
    <t>Spojka předizolovaného potrubí 2x 80 mm vnější průměr spojky D 280 mm pouze montáž</t>
  </si>
  <si>
    <t>R PIP 01</t>
  </si>
  <si>
    <t>Oblouk PIP 90 st 125x250 2 x 2</t>
  </si>
  <si>
    <t>R PIP 03</t>
  </si>
  <si>
    <t>Oblouk PIP 90 st. 125x250  2 x 1</t>
  </si>
  <si>
    <t>R PIP 04</t>
  </si>
  <si>
    <t>Oblouk PIP 90 st. 125x250   1 x 1</t>
  </si>
  <si>
    <t>R PIP 05</t>
  </si>
  <si>
    <t>Oblouk PIP 90 st. 100x225  1 x 2</t>
  </si>
  <si>
    <t>R PIP 06</t>
  </si>
  <si>
    <t>Oblouk PIP  90 st. 100x225  1 x 1</t>
  </si>
  <si>
    <t>R PIP 07</t>
  </si>
  <si>
    <t>Oblouk PIP  90 st.  100x225  2 x 2</t>
  </si>
  <si>
    <t>R PIP 08</t>
  </si>
  <si>
    <t>Oblouk PIP  80 st. 100x225  1 x 1</t>
  </si>
  <si>
    <t>R PIP 09</t>
  </si>
  <si>
    <t>Oblouk PIP 90 st. 80/180  1 x 1</t>
  </si>
  <si>
    <t>R PIP 10</t>
  </si>
  <si>
    <t>Oblouk PIP 90 st. 80/180 2 x 2</t>
  </si>
  <si>
    <t>R PIP 11</t>
  </si>
  <si>
    <t>Oblouk PIP 45 st. 65/160  1 x 1</t>
  </si>
  <si>
    <t>R PIP 12</t>
  </si>
  <si>
    <t>Oblouk PIP 90 st. 65/160  2 x 2</t>
  </si>
  <si>
    <t>R PIP 13</t>
  </si>
  <si>
    <t>Oblouk PIP 75 st. 65x160  1 x 2</t>
  </si>
  <si>
    <t>R PIP 14</t>
  </si>
  <si>
    <t>Oblouk PIP 90 st  65/160  1 x 1 BA5</t>
  </si>
  <si>
    <t>R PIP 15</t>
  </si>
  <si>
    <t>Oblouk PIP  90 st. 50x140  2 x 2</t>
  </si>
  <si>
    <t>R PIP 16</t>
  </si>
  <si>
    <t>Oblouk PIP  90 st. 40x125  1 x 1,2</t>
  </si>
  <si>
    <t>R PIP 17</t>
  </si>
  <si>
    <t>Oblouk PIP 90 st  40/125 1 x 1</t>
  </si>
  <si>
    <t>R PIP 18</t>
  </si>
  <si>
    <t>Oblouk PIP 90 st  32/125  2 x 2</t>
  </si>
  <si>
    <t>R PIP 19</t>
  </si>
  <si>
    <t>Oblouk PIP 90 st. 32x125  1 x 1 BA5</t>
  </si>
  <si>
    <t>R PIP 20</t>
  </si>
  <si>
    <t>Oblouk PIP 70 st  32x125  0,8 x 1</t>
  </si>
  <si>
    <t>733PIP 10</t>
  </si>
  <si>
    <t xml:space="preserve">Odbočka paralelní PIP  125/250x80/180 </t>
  </si>
  <si>
    <t>733PIP 11</t>
  </si>
  <si>
    <t>Odbočka paralelní PIP 80/180x65/160</t>
  </si>
  <si>
    <t>733PIP 12</t>
  </si>
  <si>
    <t>Odbočka paralelní PIP 65/160x40/125</t>
  </si>
  <si>
    <t>733PIP 13</t>
  </si>
  <si>
    <t>Odbočka paralelní PIP 200/355x100/225</t>
  </si>
  <si>
    <t>733PIP 14</t>
  </si>
  <si>
    <t>Odbočka paralelní PIP 100/225x25/90</t>
  </si>
  <si>
    <t>733PIP 15</t>
  </si>
  <si>
    <t>Odbočka etážová PIP 100/225x40/125</t>
  </si>
  <si>
    <t>R PIP 21</t>
  </si>
  <si>
    <t>Dvojoblouk PIP 90 st 65/160 1 x 1</t>
  </si>
  <si>
    <t>733RPIP10</t>
  </si>
  <si>
    <t>Spojka předizolovaného potrubí 200/355</t>
  </si>
  <si>
    <t>733RPIP11</t>
  </si>
  <si>
    <t>Spojka předizolovaného potrubí 125/250</t>
  </si>
  <si>
    <t>733RPIP12</t>
  </si>
  <si>
    <t>Spojka předizolovaného potrubí 100/225</t>
  </si>
  <si>
    <t>733RPIP13</t>
  </si>
  <si>
    <t>Spojka předizolovaného potrubí 80/180</t>
  </si>
  <si>
    <t>733RPIP14</t>
  </si>
  <si>
    <t>Spojka předizolovaného potrubí 65/160</t>
  </si>
  <si>
    <t>733RPIP15</t>
  </si>
  <si>
    <t>Spojka předizolovaného potrubí ISOJOINT 65/160</t>
  </si>
  <si>
    <t>733RPIP16</t>
  </si>
  <si>
    <t>Spojka předizolovaného potrubí 50/140</t>
  </si>
  <si>
    <t>733RPIP17</t>
  </si>
  <si>
    <t>Spojka předizolovaného potrubí 50/125x 50/140</t>
  </si>
  <si>
    <t>733RPIP18</t>
  </si>
  <si>
    <t>Spojka předizolovaného potrubí  40/125</t>
  </si>
  <si>
    <t>733RPIP19</t>
  </si>
  <si>
    <t>Spojka předizolovaného potrubí  32/125</t>
  </si>
  <si>
    <t>733RPIP20</t>
  </si>
  <si>
    <t>Spojka předizolovaného potrubí  25/90</t>
  </si>
  <si>
    <t>733RPIP21</t>
  </si>
  <si>
    <t>Spojka předizolovaného potrubí 2x65 vnější průměr 250</t>
  </si>
  <si>
    <t>733RPIP22</t>
  </si>
  <si>
    <t>Spojka předizolovaného potrubí 2x80 vnější průměr 280</t>
  </si>
  <si>
    <t>733PIP 20</t>
  </si>
  <si>
    <t xml:space="preserve">Dvojodvzd. 65/160x40/125 s KK </t>
  </si>
  <si>
    <t>733PIP 30</t>
  </si>
  <si>
    <t>Pevný bod pro potrubí PIP 100/225</t>
  </si>
  <si>
    <t>733PIP 40</t>
  </si>
  <si>
    <t>Komb. armatura PIP potrubí s vypouštěním 125/250 x 50/140</t>
  </si>
  <si>
    <t>733PIP 41</t>
  </si>
  <si>
    <t>Komb. armatura PIP potrubí s vypouštěním 100/225x50/140</t>
  </si>
  <si>
    <t>733PIP 51</t>
  </si>
  <si>
    <t>Dilatační polštář č.2 1000x240x40</t>
  </si>
  <si>
    <t>R PIP 22</t>
  </si>
  <si>
    <t>Oblouk PIP 90 st. 100x225  1 x 1</t>
  </si>
  <si>
    <t>R PIP 23</t>
  </si>
  <si>
    <t>Oblouk PIP 45 st. 100x225  1 x 1</t>
  </si>
  <si>
    <t>733PIP 60</t>
  </si>
  <si>
    <t>Koncový uzávěr PIP potrubí 125/250 víčko</t>
  </si>
  <si>
    <t>733PIP 61</t>
  </si>
  <si>
    <t>Koncový uzávěr PIP potrubí 100/225 víčko</t>
  </si>
  <si>
    <t>733PIP 62</t>
  </si>
  <si>
    <t>Koncový uzávěr PIP potrubí 80/180 výplň k víku</t>
  </si>
  <si>
    <t>733PIP 63</t>
  </si>
  <si>
    <t>Koncový uzávěr PIP potrubí 65/160 víčko</t>
  </si>
  <si>
    <t>733PIP 64</t>
  </si>
  <si>
    <t>Koncový uzávěr PIP potrubí 50/140 víčko</t>
  </si>
  <si>
    <t>733PIP 65</t>
  </si>
  <si>
    <t>Koncový uzávěr PIP potrubí 40/125 víčko</t>
  </si>
  <si>
    <t>733PIP 66</t>
  </si>
  <si>
    <t>Koncový uzávěr PIP potrubí 32/125 víčko</t>
  </si>
  <si>
    <t>713358RT280</t>
  </si>
  <si>
    <t>Těsnění prostupové (kruh) 280</t>
  </si>
  <si>
    <t>713358RT225</t>
  </si>
  <si>
    <t>Těsnění prostupové (kruh) 225</t>
  </si>
  <si>
    <t>733PIP100</t>
  </si>
  <si>
    <t>Těsnění prostupové (kruh)  50/140</t>
  </si>
  <si>
    <t>733PIP101</t>
  </si>
  <si>
    <t>Těsnění prostupové (kruh) 40/125</t>
  </si>
  <si>
    <t>713358RT</t>
  </si>
  <si>
    <t>Těsnění prostupové (kruh) 32/125</t>
  </si>
  <si>
    <t>R PIP ZP</t>
  </si>
  <si>
    <t>Zajišťovací páska   50 m zajištění dil,polštářů</t>
  </si>
  <si>
    <t>R PIP TP</t>
  </si>
  <si>
    <t>Teplovzdorná oáska 15 m pro držáky monit.vodičů</t>
  </si>
  <si>
    <t>R PIP R01</t>
  </si>
  <si>
    <t>Rozbočovač Y I 2x65/250 65/160+65/160</t>
  </si>
  <si>
    <t>R PIP R02</t>
  </si>
  <si>
    <t>Rozbočovač Y IP  2x65/250 65/160+65/160</t>
  </si>
  <si>
    <t>R PIP R03</t>
  </si>
  <si>
    <t>Rozbočovač Y IP  2x80/280 80/180+80/180</t>
  </si>
  <si>
    <t>R PIP  22</t>
  </si>
  <si>
    <t>Doprava , balné , a pod.</t>
  </si>
  <si>
    <t>kpl</t>
  </si>
  <si>
    <t>733121228R00</t>
  </si>
  <si>
    <t>Potrubí hladké bezešvé v kotelnách D 108 x 4,0 mm</t>
  </si>
  <si>
    <t>230022067R00</t>
  </si>
  <si>
    <t>Montáž trub.dílů přivař.do 3 kg tř.11-13, 108 x 4</t>
  </si>
  <si>
    <t>31630533.AR</t>
  </si>
  <si>
    <t>Oblouk K3 90° 11353.1 d 114,3 x 3,6 mm</t>
  </si>
  <si>
    <t>733121225R00</t>
  </si>
  <si>
    <t>Potrubí hladké bezešvé v kotelnách D 89 x 3,6 mm</t>
  </si>
  <si>
    <t>230022057R00</t>
  </si>
  <si>
    <t>Montáž trub.dílů přivař.do 3 kg tř.11-13, 89 x 3,6</t>
  </si>
  <si>
    <t>31630529R</t>
  </si>
  <si>
    <t>Oblouk K3 90° 11353.1 d 88,9 x 3,2 mm</t>
  </si>
  <si>
    <t>733121219R00</t>
  </si>
  <si>
    <t>Potrubí hladké bezešvé v kotelnách D 60,3 x 2,9 mm</t>
  </si>
  <si>
    <t>230021045R00</t>
  </si>
  <si>
    <t>Montáž trub.dílů přivař.do 1kg tř.11-13,60,3 x 2,9</t>
  </si>
  <si>
    <t>7332835R</t>
  </si>
  <si>
    <t>T kus s jednoznačnými hrdly DN 50</t>
  </si>
  <si>
    <t>31630519R</t>
  </si>
  <si>
    <t>Oblouk K3 90° 11353.1 d 60,3 x 2,9 mm</t>
  </si>
  <si>
    <t>733121216R00</t>
  </si>
  <si>
    <t>Potrubí hladké bezešvé v kotelnách D 48,3 x 2,6 mm</t>
  </si>
  <si>
    <t>230021029R00</t>
  </si>
  <si>
    <t>Montáž trub.dílů přivař.do 1kg tř.11-13,48,3 x 2,6</t>
  </si>
  <si>
    <t>31630515.AR</t>
  </si>
  <si>
    <t>Oblouk K3 90° 11353.1 d 48,3 x 2,6 mm</t>
  </si>
  <si>
    <t>316331018R</t>
  </si>
  <si>
    <t>Přechod přímý 48,3/33,7</t>
  </si>
  <si>
    <t>733121215R00</t>
  </si>
  <si>
    <t>Potrubí hladké bezešvé v kotelnách D 42 x 2,6 mm</t>
  </si>
  <si>
    <t>230021026R00</t>
  </si>
  <si>
    <t>Montáž trub.dílů přivař. do 1kg tř.11-13, 42 x 2,6</t>
  </si>
  <si>
    <t>31630512.AR</t>
  </si>
  <si>
    <t>Oblouk K3 90° 11353.1 d 42,4 x 2,6 mm</t>
  </si>
  <si>
    <t>733121214R00</t>
  </si>
  <si>
    <t>Potrubí hladké bezešvé v kotelnách D 31,8 x 2,6 mm</t>
  </si>
  <si>
    <t>230021020R00</t>
  </si>
  <si>
    <t>Montáž trub.dílů přivař.do 1kg tř.11-13,31,8 x 2,6</t>
  </si>
  <si>
    <t>31630509R</t>
  </si>
  <si>
    <t>Oblouk K3 90° 11353.1 d 31,8 x 2,6 mm</t>
  </si>
  <si>
    <t>316331012R</t>
  </si>
  <si>
    <t>Přechod přímý 33,7/26,9</t>
  </si>
  <si>
    <t>733121151R00</t>
  </si>
  <si>
    <t>Potrubí hladké bezešvé níz./středotlaké D 25x2,6</t>
  </si>
  <si>
    <t>230021014R00</t>
  </si>
  <si>
    <t>Montáž trub.dílů přivař. do 1kg tř.11-13, 25 x 2,9</t>
  </si>
  <si>
    <t>31630508.AR</t>
  </si>
  <si>
    <t>Oblouk K3 90° 11353.1 d 26,9 x 2,3 mm</t>
  </si>
  <si>
    <t>316331010R</t>
  </si>
  <si>
    <t>Přechod přímý 26,9/21,3</t>
  </si>
  <si>
    <t>733121210R00</t>
  </si>
  <si>
    <t>Potrubí hladké bezešvé v kotelnách D 22 x 2,6 mm</t>
  </si>
  <si>
    <t>230021008R00</t>
  </si>
  <si>
    <t>Montáž trub.dílů přivař. do 1kg tř.11-13, 22 x 2,6</t>
  </si>
  <si>
    <t>31630507.AR</t>
  </si>
  <si>
    <t>Oblouk K3 90° 11353.1 d 21,3 x 2 mm</t>
  </si>
  <si>
    <t>733113118R00</t>
  </si>
  <si>
    <t>Příplatek za zhotovení přípojky DN 50</t>
  </si>
  <si>
    <t>733113115R00</t>
  </si>
  <si>
    <t>Příplatek za zhotovení přípojky DN 25</t>
  </si>
  <si>
    <t>733113113R00</t>
  </si>
  <si>
    <t>Příplatek za zhotovení přípojky DN 15</t>
  </si>
  <si>
    <t>733190217R00</t>
  </si>
  <si>
    <t>Tlaková zkouška ocelového hladkého potrubí D 51</t>
  </si>
  <si>
    <t>733190219R00</t>
  </si>
  <si>
    <t>Tlaková zkouška ocelového hladkého potrubí D 60,3</t>
  </si>
  <si>
    <t>733190225R00</t>
  </si>
  <si>
    <t>Tlaková zkouška ocelového hladkého potrubí D 89</t>
  </si>
  <si>
    <t>733190232R00</t>
  </si>
  <si>
    <t>Tlaková zkouška ocelového hladkého potrubí D 133</t>
  </si>
  <si>
    <t>998733201R00</t>
  </si>
  <si>
    <t>Přesun hmot pro rozvody potrubí, výšky do 6 m</t>
  </si>
  <si>
    <t>4223170102R</t>
  </si>
  <si>
    <t>Kohout kulový ocelový, DN 15 PN 25</t>
  </si>
  <si>
    <t>4223170103R</t>
  </si>
  <si>
    <t>Kohout kulový ocelový , DN 20 PN 25</t>
  </si>
  <si>
    <t>4223170104R</t>
  </si>
  <si>
    <t>Kohout kulový ocelový , DN 25, PN 25</t>
  </si>
  <si>
    <t>4223170105R</t>
  </si>
  <si>
    <t>Kohout kulový ocelový, DN 32 PN 25</t>
  </si>
  <si>
    <t>4223170106R</t>
  </si>
  <si>
    <t>Kohout kulový ocelový , DN 40 PN 25</t>
  </si>
  <si>
    <t>4223170107R</t>
  </si>
  <si>
    <t>Kohout kulový ocelový , DN 50 , PN 25</t>
  </si>
  <si>
    <t>230023057R00</t>
  </si>
  <si>
    <t>Montáž trub.dílů přivař.do 10 kg tř.11-13, 89x3,6</t>
  </si>
  <si>
    <t>4223910102R</t>
  </si>
  <si>
    <t>Kohout kulový ocelový , DN 80 PN 25</t>
  </si>
  <si>
    <t>230023067R00</t>
  </si>
  <si>
    <t>Montáž trub.dílů přivař.do 10 kg tř.11-13, 108x4</t>
  </si>
  <si>
    <t>4223910103R</t>
  </si>
  <si>
    <t>Kohout kulový ocelový , DN 100 PN 25</t>
  </si>
  <si>
    <t>998734201R00</t>
  </si>
  <si>
    <t>Přesun hmot pro armatury, výšky do 6 m</t>
  </si>
  <si>
    <t>767995101R00</t>
  </si>
  <si>
    <t>Výroba a montáž kov. atypických konstr. do 5 kg doplnění stávajících konstrukcí</t>
  </si>
  <si>
    <t>55300002.AR</t>
  </si>
  <si>
    <t>Konstrukce ocelová středně těžká</t>
  </si>
  <si>
    <t>230050002R00</t>
  </si>
  <si>
    <t>Montáž uložení přišroubováním do DN 50</t>
  </si>
  <si>
    <t>230050012R00</t>
  </si>
  <si>
    <t>Montáž uložení přivařením do DN 50</t>
  </si>
  <si>
    <t>42392215R</t>
  </si>
  <si>
    <t>Podpěra kluzná ON 130800  DN 40</t>
  </si>
  <si>
    <t>sada</t>
  </si>
  <si>
    <t>RTS 20/ I</t>
  </si>
  <si>
    <t>230050003R00</t>
  </si>
  <si>
    <t>Montáž uložení přišroubováním do DN 150</t>
  </si>
  <si>
    <t>230050013R00</t>
  </si>
  <si>
    <t>Montáž uložení přivařením do DN 150</t>
  </si>
  <si>
    <t>42392255R</t>
  </si>
  <si>
    <t>Podpěra kluzná ON 130802  DN 225 včetně gumové vložky</t>
  </si>
  <si>
    <t>RTS 18/ I</t>
  </si>
  <si>
    <t>42392484R</t>
  </si>
  <si>
    <t>Příložka k podpěře kluzné pro os. vedení DN200.250</t>
  </si>
  <si>
    <t>998767201R00</t>
  </si>
  <si>
    <t>Přesun hmot pro zámečnické konstr., výšky do 6 m</t>
  </si>
  <si>
    <t>783201831R00</t>
  </si>
  <si>
    <t>Odstr. nátěrů z kovových konstr. chem.odstraňovači stávající konstrukce</t>
  </si>
  <si>
    <t>783201811R00</t>
  </si>
  <si>
    <t>Odstranění nátěrů z kovových konstrukcí oškrábáním</t>
  </si>
  <si>
    <t>783424140R00</t>
  </si>
  <si>
    <t>Nátěr syntetický potrubí do DN 50 mm  Z + 2x</t>
  </si>
  <si>
    <t>783424740R00</t>
  </si>
  <si>
    <t>Nátěr syntetický potrubí do DN 50 mm základní</t>
  </si>
  <si>
    <t>783425750R00</t>
  </si>
  <si>
    <t>Nátěr syntetický potrubí do DN 100 mm základní</t>
  </si>
  <si>
    <t>783225100R00</t>
  </si>
  <si>
    <t>Nátěr syntetický kovových konstrukcí 2x + 1x email</t>
  </si>
  <si>
    <t>220260103R00</t>
  </si>
  <si>
    <t xml:space="preserve">Krabicová rozvodka </t>
  </si>
  <si>
    <t>220280851R00</t>
  </si>
  <si>
    <t>Uložení kabelu 0,5 kg/m  včetně dodávky kabelu</t>
  </si>
  <si>
    <t>230011134R00</t>
  </si>
  <si>
    <t>Montáž trubky ocelové 355 x 8 chránička protlaku</t>
  </si>
  <si>
    <t>14231111R</t>
  </si>
  <si>
    <t>Trubka bezešvá hladká 11353.1  D 355x8,0 mm</t>
  </si>
  <si>
    <t>230193009R00</t>
  </si>
  <si>
    <t>Nasunutí potrubní sekce do chráničky DN 350</t>
  </si>
  <si>
    <t>R chrán 02</t>
  </si>
  <si>
    <t>Manžeta ukončující chráničku  225/355</t>
  </si>
  <si>
    <t>230RTVE2</t>
  </si>
  <si>
    <t>Segment vystřeďovací objímky  3F+1G</t>
  </si>
  <si>
    <t>230011140R00</t>
  </si>
  <si>
    <t>Montáž trubky ocelové 406 x 8</t>
  </si>
  <si>
    <t>14362518R</t>
  </si>
  <si>
    <t>Trubka lehká se šroub. svarem 11375  406x6 mm</t>
  </si>
  <si>
    <t>R chrán 03</t>
  </si>
  <si>
    <t>Manžeta ukončující chráničku 406x280</t>
  </si>
  <si>
    <t>230RTVE3</t>
  </si>
  <si>
    <t>Segment vystřeďovací 4 F</t>
  </si>
  <si>
    <t>R chrán 10</t>
  </si>
  <si>
    <t>Zajišťovací páska   15 m</t>
  </si>
  <si>
    <t>900      RT4</t>
  </si>
  <si>
    <t>HZS montáž manžet a vystřeďovacích prvků Práce v tarifní třídě 7</t>
  </si>
  <si>
    <t>h</t>
  </si>
  <si>
    <t>Prav.M</t>
  </si>
  <si>
    <t>HZS</t>
  </si>
  <si>
    <t>POL10_</t>
  </si>
  <si>
    <t>23507RT04</t>
  </si>
  <si>
    <t>Příplatek za montáž v kanále</t>
  </si>
  <si>
    <t>230230076R00</t>
  </si>
  <si>
    <t>Čištění potrubí,do  DN 200</t>
  </si>
  <si>
    <t>Kontr 01200</t>
  </si>
  <si>
    <t>Prozáření svaru iridiem DN 200</t>
  </si>
  <si>
    <t>Kontr 02200</t>
  </si>
  <si>
    <t>Prozáření svaru ultrazvukem DN 200</t>
  </si>
  <si>
    <t>Kontr 01125</t>
  </si>
  <si>
    <t>Prozáření svaru iridiem DN 125</t>
  </si>
  <si>
    <t>Kontr 02125</t>
  </si>
  <si>
    <t>Prozáření svaru ultrazvukem DN 125</t>
  </si>
  <si>
    <t>Kontr 01100</t>
  </si>
  <si>
    <t>Prozáření svaru iridiem DN 100</t>
  </si>
  <si>
    <t>Kontr 02100</t>
  </si>
  <si>
    <t>Prozáření svaru ultrazvukem DN 100</t>
  </si>
  <si>
    <t>Kontr 01080</t>
  </si>
  <si>
    <t>Prozáření svaru iridiem DN 80</t>
  </si>
  <si>
    <t>Kontr 02080</t>
  </si>
  <si>
    <t>Prozáření svaru ultrazvukem DN 80</t>
  </si>
  <si>
    <t>Kontr 01065</t>
  </si>
  <si>
    <t>Prozáření svaru iridiem DN 65</t>
  </si>
  <si>
    <t>Kontr 02065</t>
  </si>
  <si>
    <t>Prozáření svaru ultrazvukem DN 65</t>
  </si>
  <si>
    <t>Kontr 01050</t>
  </si>
  <si>
    <t>Prozáření svaru iridiem DN 50</t>
  </si>
  <si>
    <t>Kontr 02050</t>
  </si>
  <si>
    <t>Prozáření svaru ultrazvukem DN 50</t>
  </si>
  <si>
    <t>Kontr 01040</t>
  </si>
  <si>
    <t>Prozáření svaru iridiem DN 40</t>
  </si>
  <si>
    <t>Kontr 02040</t>
  </si>
  <si>
    <t>Prozáření svaru ultrazvukem DN 40</t>
  </si>
  <si>
    <t>Kontr 01032</t>
  </si>
  <si>
    <t>Prozáření svaru iridiem DN 32</t>
  </si>
  <si>
    <t>Kontr 02032</t>
  </si>
  <si>
    <t>Prozáření svaru ultrazvukem DN 32</t>
  </si>
  <si>
    <t>Kontr 01025</t>
  </si>
  <si>
    <t>Prozáření svaru iridiem DN 25</t>
  </si>
  <si>
    <t>Kontr 02025</t>
  </si>
  <si>
    <t>Prozáření svaru ultrazvukem DN 25</t>
  </si>
  <si>
    <t>904      R02</t>
  </si>
  <si>
    <t>Hzs-zkousky v ramci montaz.praci Topná zkouška , dilatační zkouška</t>
  </si>
  <si>
    <t>733890801R00</t>
  </si>
  <si>
    <t>Přemístění vybouraných hmot - potrubí, H do 6 m</t>
  </si>
  <si>
    <t xml:space="preserve">Demontážní hmotnosti z položek s pořadovými čísly: : </t>
  </si>
  <si>
    <t xml:space="preserve">1,15,16,17,18,19,20,21,22,23,24, : </t>
  </si>
  <si>
    <t>Součet: : 27,30116</t>
  </si>
  <si>
    <t>979990144R00</t>
  </si>
  <si>
    <t>Poplatek za skládku suti - minerální vata</t>
  </si>
  <si>
    <t>979990201R00</t>
  </si>
  <si>
    <t>Poplatek za skládku suti -azbestocementové výrobky</t>
  </si>
  <si>
    <t>999RT5</t>
  </si>
  <si>
    <t>Nakládání s nebezpečným odpadem ( azbes) dle metodického pokynu MŽP</t>
  </si>
  <si>
    <t>99975RT</t>
  </si>
  <si>
    <t>Zisk z prodeje kovového odpadu</t>
  </si>
  <si>
    <t>00524RT1</t>
  </si>
  <si>
    <t>Dopracování dokumentace pro provedení stavby</t>
  </si>
  <si>
    <t>00524RT2</t>
  </si>
  <si>
    <t>Výrobní dokumentace</t>
  </si>
  <si>
    <t>00524RT3</t>
  </si>
  <si>
    <t>Vytýčení inženýrských sítí</t>
  </si>
  <si>
    <t>005121R</t>
  </si>
  <si>
    <t>Zařízení staveniště</t>
  </si>
  <si>
    <t>VRN</t>
  </si>
  <si>
    <t>POL99_</t>
  </si>
  <si>
    <t>00524RT5</t>
  </si>
  <si>
    <t>Geotechnické práce</t>
  </si>
  <si>
    <t>005123R</t>
  </si>
  <si>
    <t>Územní vlivy</t>
  </si>
  <si>
    <t>005122R</t>
  </si>
  <si>
    <t>Provozní vlivy</t>
  </si>
  <si>
    <t>005124010R</t>
  </si>
  <si>
    <t>Koordinační činnost</t>
  </si>
  <si>
    <t>005211030R</t>
  </si>
  <si>
    <t>Dočasná dopravní opatření</t>
  </si>
  <si>
    <t xml:space="preserve">Oplocení staveniště, přechodné dopravní značení : </t>
  </si>
  <si>
    <t xml:space="preserve">přechodové lávk pro chodce, přejezdové plechy : </t>
  </si>
  <si>
    <t>005211040R</t>
  </si>
  <si>
    <t>Užívání veřejných ploch a prostranství</t>
  </si>
  <si>
    <t>POL99_0</t>
  </si>
  <si>
    <t>005241010R</t>
  </si>
  <si>
    <t>Dokumentace skutečného provedení</t>
  </si>
  <si>
    <t>005241020R</t>
  </si>
  <si>
    <t>Geodetické zaměření skutečného provedení</t>
  </si>
  <si>
    <t>005124020R</t>
  </si>
  <si>
    <t>Autorský dozor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</si>
</sst>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7" zoomScaleNormal="100" zoomScaleSheetLayoutView="75" workbookViewId="0">
      <selection activeCell="G35" sqref="G3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6" t="s">
        <v>24</v>
      </c>
      <c r="C2" s="77"/>
      <c r="D2" s="78" t="s">
        <v>43</v>
      </c>
      <c r="E2" s="239" t="s">
        <v>44</v>
      </c>
      <c r="F2" s="240"/>
      <c r="G2" s="240"/>
      <c r="H2" s="240"/>
      <c r="I2" s="240"/>
      <c r="J2" s="241"/>
      <c r="O2" s="1"/>
    </row>
    <row r="3" spans="1:15" ht="27" hidden="1" customHeight="1" x14ac:dyDescent="0.2">
      <c r="A3" s="2"/>
      <c r="B3" s="79"/>
      <c r="C3" s="77"/>
      <c r="D3" s="80"/>
      <c r="E3" s="242"/>
      <c r="F3" s="243"/>
      <c r="G3" s="243"/>
      <c r="H3" s="243"/>
      <c r="I3" s="243"/>
      <c r="J3" s="244"/>
    </row>
    <row r="4" spans="1:15" ht="23.25" customHeight="1" x14ac:dyDescent="0.2">
      <c r="A4" s="2"/>
      <c r="B4" s="81"/>
      <c r="C4" s="82"/>
      <c r="D4" s="83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23</v>
      </c>
      <c r="D5" s="227" t="s">
        <v>45</v>
      </c>
      <c r="E5" s="228"/>
      <c r="F5" s="228"/>
      <c r="G5" s="228"/>
      <c r="H5" s="18" t="s">
        <v>42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9" t="s">
        <v>46</v>
      </c>
      <c r="E6" s="230"/>
      <c r="F6" s="230"/>
      <c r="G6" s="230"/>
      <c r="H6" s="18" t="s">
        <v>36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31" t="s">
        <v>47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22"/>
      <c r="E12" s="222"/>
      <c r="F12" s="222"/>
      <c r="G12" s="222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 t="s">
        <v>32</v>
      </c>
      <c r="F15" s="245"/>
      <c r="G15" s="247" t="s">
        <v>33</v>
      </c>
      <c r="H15" s="247"/>
      <c r="I15" s="247" t="s">
        <v>31</v>
      </c>
      <c r="J15" s="248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11">
        <f>SUMIF(F56:F78,A16,G56:G78)+SUMIF(F56:F78,"PSU",G56:G78)</f>
        <v>0</v>
      </c>
      <c r="F16" s="212"/>
      <c r="G16" s="211">
        <f>SUMIF(F56:F78,A16,H56:H78)+SUMIF(F56:F78,"PSU",H56:H78)</f>
        <v>0</v>
      </c>
      <c r="H16" s="212"/>
      <c r="I16" s="211">
        <f>SUMIF(F56:F78,A16,I56:I78)+SUMIF(F56:F78,"PSU",I56:I78)</f>
        <v>0</v>
      </c>
      <c r="J16" s="213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11">
        <f>SUMIF(F56:F78,A17,G56:G78)</f>
        <v>0</v>
      </c>
      <c r="F17" s="212"/>
      <c r="G17" s="211">
        <f>SUMIF(F56:F78,A17,H56:H78)</f>
        <v>0</v>
      </c>
      <c r="H17" s="212"/>
      <c r="I17" s="211">
        <f>SUMIF(F56:F78,A17,I56:I78)</f>
        <v>0</v>
      </c>
      <c r="J17" s="213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11">
        <f>SUMIF(F56:F78,A18,G56:G78)</f>
        <v>0</v>
      </c>
      <c r="F18" s="212"/>
      <c r="G18" s="211">
        <f>SUMIF(F56:F78,A18,H56:H78)</f>
        <v>0</v>
      </c>
      <c r="H18" s="212"/>
      <c r="I18" s="211">
        <f>SUMIF(F56:F78,A18,I56:I78)</f>
        <v>0</v>
      </c>
      <c r="J18" s="213"/>
    </row>
    <row r="19" spans="1:10" ht="23.25" customHeight="1" x14ac:dyDescent="0.2">
      <c r="A19" s="140" t="s">
        <v>58</v>
      </c>
      <c r="B19" s="38" t="s">
        <v>29</v>
      </c>
      <c r="C19" s="62"/>
      <c r="D19" s="63"/>
      <c r="E19" s="211">
        <f>SUMIF(F56:F78,A19,G56:G78)</f>
        <v>0</v>
      </c>
      <c r="F19" s="212"/>
      <c r="G19" s="211">
        <f>SUMIF(F56:F78,A19,H56:H78)</f>
        <v>0</v>
      </c>
      <c r="H19" s="212"/>
      <c r="I19" s="211">
        <f>SUMIF(F56:F78,A19,I56:I78)</f>
        <v>0</v>
      </c>
      <c r="J19" s="213"/>
    </row>
    <row r="20" spans="1:10" ht="23.25" customHeight="1" x14ac:dyDescent="0.2">
      <c r="A20" s="140" t="s">
        <v>117</v>
      </c>
      <c r="B20" s="38" t="s">
        <v>30</v>
      </c>
      <c r="C20" s="62"/>
      <c r="D20" s="63"/>
      <c r="E20" s="211">
        <f>SUMIF(F56:F78,A20,G56:G78)</f>
        <v>0</v>
      </c>
      <c r="F20" s="212"/>
      <c r="G20" s="211">
        <f>SUMIF(F56:F78,A20,H56:H78)</f>
        <v>0</v>
      </c>
      <c r="H20" s="212"/>
      <c r="I20" s="211">
        <f>SUMIF(F56:F78,A20,I56:I78)</f>
        <v>0</v>
      </c>
      <c r="J20" s="213"/>
    </row>
    <row r="21" spans="1:10" ht="23.25" customHeight="1" x14ac:dyDescent="0.2">
      <c r="A21" s="2"/>
      <c r="B21" s="48" t="s">
        <v>31</v>
      </c>
      <c r="C21" s="64"/>
      <c r="D21" s="65"/>
      <c r="E21" s="214">
        <f>SUM(E16:F20)</f>
        <v>0</v>
      </c>
      <c r="F21" s="249"/>
      <c r="G21" s="214">
        <f>SUM(G16:H20)</f>
        <v>0</v>
      </c>
      <c r="H21" s="249"/>
      <c r="I21" s="214">
        <f>SUM(I16:J20)</f>
        <v>0</v>
      </c>
      <c r="J21" s="21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7">
        <f>A23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7">
        <f>ZakladDPHSniVypocet+ZakladDPHZaklVypocet</f>
        <v>0</v>
      </c>
      <c r="H28" s="217"/>
      <c r="I28" s="217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6">
        <f>A27</f>
        <v>0</v>
      </c>
      <c r="H29" s="216"/>
      <c r="I29" s="216"/>
      <c r="J29" s="121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04"/>
      <c r="D39" s="204"/>
      <c r="E39" s="204"/>
      <c r="F39" s="101">
        <f>'SO 01 S1 Pol'!AE310+'SO 01 T1 Pol'!AE327+'SO 01 VN Pol'!AE27</f>
        <v>0</v>
      </c>
      <c r="G39" s="102">
        <f>'SO 01 S1 Pol'!AF310+'SO 01 T1 Pol'!AF327+'SO 01 VN Pol'!AF27</f>
        <v>0</v>
      </c>
      <c r="H39" s="103">
        <f>(F39*SazbaDPH1/100)+(G39*SazbaDPH2/100)</f>
        <v>0</v>
      </c>
      <c r="I39" s="103">
        <f>F39+G39+H39</f>
        <v>0</v>
      </c>
      <c r="J39" s="104" t="e">
        <f ca="1">IF(_xlfn.SINGLE(CenaCelkemVypocet)=0,"",I39/_xlfn.SINGLE(CenaCelkemVypocet)*100)</f>
        <v>#NAME?</v>
      </c>
    </row>
    <row r="40" spans="1:10" ht="25.5" customHeight="1" x14ac:dyDescent="0.2">
      <c r="A40" s="90">
        <v>2</v>
      </c>
      <c r="B40" s="105" t="s">
        <v>52</v>
      </c>
      <c r="C40" s="205" t="s">
        <v>53</v>
      </c>
      <c r="D40" s="205"/>
      <c r="E40" s="205"/>
      <c r="F40" s="106">
        <f>'SO 01 S1 Pol'!AE310+'SO 01 T1 Pol'!AE327+'SO 01 VN Pol'!AE27</f>
        <v>0</v>
      </c>
      <c r="G40" s="107">
        <f>'SO 01 S1 Pol'!AF310+'SO 01 T1 Pol'!AF327+'SO 01 VN Pol'!AF27</f>
        <v>0</v>
      </c>
      <c r="H40" s="107">
        <f>(F40*SazbaDPH1/100)+(G40*SazbaDPH2/100)</f>
        <v>0</v>
      </c>
      <c r="I40" s="107">
        <f>F40+G40+H40</f>
        <v>0</v>
      </c>
      <c r="J40" s="108" t="e">
        <f ca="1">IF(_xlfn.SINGLE(CenaCelkemVypocet)=0,"",I40/_xlfn.SINGLE(CenaCelkemVypocet)*100)</f>
        <v>#NAME?</v>
      </c>
    </row>
    <row r="41" spans="1:10" ht="25.5" customHeight="1" x14ac:dyDescent="0.2">
      <c r="A41" s="90">
        <v>3</v>
      </c>
      <c r="B41" s="109" t="s">
        <v>54</v>
      </c>
      <c r="C41" s="204" t="s">
        <v>55</v>
      </c>
      <c r="D41" s="204"/>
      <c r="E41" s="204"/>
      <c r="F41" s="110">
        <f>'SO 01 S1 Pol'!AE310</f>
        <v>0</v>
      </c>
      <c r="G41" s="103">
        <f>'SO 01 S1 Pol'!AF310</f>
        <v>0</v>
      </c>
      <c r="H41" s="103">
        <f>(F41*SazbaDPH1/100)+(G41*SazbaDPH2/100)</f>
        <v>0</v>
      </c>
      <c r="I41" s="103">
        <f>F41+G41+H41</f>
        <v>0</v>
      </c>
      <c r="J41" s="104" t="e">
        <f ca="1">IF(_xlfn.SINGLE(CenaCelkemVypocet)=0,"",I41/_xlfn.SINGLE(CenaCelkemVypocet)*100)</f>
        <v>#NAME?</v>
      </c>
    </row>
    <row r="42" spans="1:10" ht="25.5" customHeight="1" x14ac:dyDescent="0.2">
      <c r="A42" s="90">
        <v>3</v>
      </c>
      <c r="B42" s="109" t="s">
        <v>56</v>
      </c>
      <c r="C42" s="204" t="s">
        <v>57</v>
      </c>
      <c r="D42" s="204"/>
      <c r="E42" s="204"/>
      <c r="F42" s="110">
        <f>'SO 01 T1 Pol'!AE327</f>
        <v>0</v>
      </c>
      <c r="G42" s="103">
        <f>'SO 01 T1 Pol'!AF327</f>
        <v>0</v>
      </c>
      <c r="H42" s="103">
        <f>(F42*SazbaDPH1/100)+(G42*SazbaDPH2/100)</f>
        <v>0</v>
      </c>
      <c r="I42" s="103">
        <f>F42+G42+H42</f>
        <v>0</v>
      </c>
      <c r="J42" s="104" t="e">
        <f ca="1">IF(_xlfn.SINGLE(CenaCelkemVypocet)=0,"",I42/_xlfn.SINGLE(CenaCelkemVypocet)*100)</f>
        <v>#NAME?</v>
      </c>
    </row>
    <row r="43" spans="1:10" ht="25.5" customHeight="1" x14ac:dyDescent="0.2">
      <c r="A43" s="90">
        <v>3</v>
      </c>
      <c r="B43" s="109" t="s">
        <v>58</v>
      </c>
      <c r="C43" s="204" t="s">
        <v>59</v>
      </c>
      <c r="D43" s="204"/>
      <c r="E43" s="204"/>
      <c r="F43" s="110">
        <f>'SO 01 VN Pol'!AE27</f>
        <v>0</v>
      </c>
      <c r="G43" s="103">
        <f>'SO 01 VN Pol'!AF27</f>
        <v>0</v>
      </c>
      <c r="H43" s="103">
        <f>(F43*SazbaDPH1/100)+(G43*SazbaDPH2/100)</f>
        <v>0</v>
      </c>
      <c r="I43" s="103">
        <f>F43+G43+H43</f>
        <v>0</v>
      </c>
      <c r="J43" s="104" t="e">
        <f ca="1">IF(_xlfn.SINGLE(CenaCelkemVypocet)=0,"",I43/_xlfn.SINGLE(CenaCelkemVypocet)*100)</f>
        <v>#NAME?</v>
      </c>
    </row>
    <row r="44" spans="1:10" ht="25.5" customHeight="1" x14ac:dyDescent="0.2">
      <c r="A44" s="90"/>
      <c r="B44" s="201" t="s">
        <v>60</v>
      </c>
      <c r="C44" s="202"/>
      <c r="D44" s="202"/>
      <c r="E44" s="203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2">
        <f>SUMIF(A39:A43,"=1",I39:I43)</f>
        <v>0</v>
      </c>
      <c r="J44" s="113" t="e">
        <f ca="1">SUMIF(A39:A43,"=1",J39:J43)</f>
        <v>#NAME?</v>
      </c>
    </row>
    <row r="46" spans="1:10" x14ac:dyDescent="0.2">
      <c r="A46" t="s">
        <v>62</v>
      </c>
      <c r="B46" t="s">
        <v>63</v>
      </c>
    </row>
    <row r="47" spans="1:10" x14ac:dyDescent="0.2">
      <c r="A47" t="s">
        <v>64</v>
      </c>
      <c r="B47" t="s">
        <v>65</v>
      </c>
    </row>
    <row r="48" spans="1:10" x14ac:dyDescent="0.2">
      <c r="A48" t="s">
        <v>66</v>
      </c>
      <c r="B48" t="s">
        <v>67</v>
      </c>
    </row>
    <row r="49" spans="1:10" x14ac:dyDescent="0.2">
      <c r="A49" t="s">
        <v>66</v>
      </c>
      <c r="B49" t="s">
        <v>68</v>
      </c>
    </row>
    <row r="50" spans="1:10" x14ac:dyDescent="0.2">
      <c r="A50" t="s">
        <v>66</v>
      </c>
      <c r="B50" t="s">
        <v>69</v>
      </c>
    </row>
    <row r="53" spans="1:10" ht="15.75" x14ac:dyDescent="0.25">
      <c r="B53" s="122" t="s">
        <v>70</v>
      </c>
    </row>
    <row r="55" spans="1:10" ht="25.5" customHeight="1" x14ac:dyDescent="0.2">
      <c r="A55" s="124"/>
      <c r="B55" s="127" t="s">
        <v>18</v>
      </c>
      <c r="C55" s="127" t="s">
        <v>6</v>
      </c>
      <c r="D55" s="128"/>
      <c r="E55" s="128"/>
      <c r="F55" s="129" t="s">
        <v>71</v>
      </c>
      <c r="G55" s="129" t="s">
        <v>32</v>
      </c>
      <c r="H55" s="129" t="s">
        <v>33</v>
      </c>
      <c r="I55" s="129" t="s">
        <v>31</v>
      </c>
      <c r="J55" s="129" t="s">
        <v>0</v>
      </c>
    </row>
    <row r="56" spans="1:10" ht="36.75" customHeight="1" x14ac:dyDescent="0.2">
      <c r="A56" s="125"/>
      <c r="B56" s="130" t="s">
        <v>72</v>
      </c>
      <c r="C56" s="199" t="s">
        <v>73</v>
      </c>
      <c r="D56" s="200"/>
      <c r="E56" s="200"/>
      <c r="F56" s="136" t="s">
        <v>26</v>
      </c>
      <c r="G56" s="137">
        <f>'SO 01 S1 Pol'!I8</f>
        <v>0</v>
      </c>
      <c r="H56" s="137">
        <f>'SO 01 S1 Pol'!K8</f>
        <v>0</v>
      </c>
      <c r="I56" s="137">
        <f t="shared" ref="I56:I78" si="1">G56+H56</f>
        <v>0</v>
      </c>
      <c r="J56" s="134" t="str">
        <f>IF(I79=0,"",I56/I79*100)</f>
        <v/>
      </c>
    </row>
    <row r="57" spans="1:10" ht="36.75" customHeight="1" x14ac:dyDescent="0.2">
      <c r="A57" s="125"/>
      <c r="B57" s="130" t="s">
        <v>74</v>
      </c>
      <c r="C57" s="199" t="s">
        <v>75</v>
      </c>
      <c r="D57" s="200"/>
      <c r="E57" s="200"/>
      <c r="F57" s="136" t="s">
        <v>26</v>
      </c>
      <c r="G57" s="137">
        <f>'SO 01 S1 Pol'!I182</f>
        <v>0</v>
      </c>
      <c r="H57" s="137">
        <f>'SO 01 S1 Pol'!K182</f>
        <v>0</v>
      </c>
      <c r="I57" s="137">
        <f t="shared" si="1"/>
        <v>0</v>
      </c>
      <c r="J57" s="134" t="str">
        <f>IF(I79=0,"",I57/I79*100)</f>
        <v/>
      </c>
    </row>
    <row r="58" spans="1:10" ht="36.75" customHeight="1" x14ac:dyDescent="0.2">
      <c r="A58" s="125"/>
      <c r="B58" s="130" t="s">
        <v>76</v>
      </c>
      <c r="C58" s="199" t="s">
        <v>77</v>
      </c>
      <c r="D58" s="200"/>
      <c r="E58" s="200"/>
      <c r="F58" s="136" t="s">
        <v>26</v>
      </c>
      <c r="G58" s="137">
        <f>'SO 01 S1 Pol'!I200</f>
        <v>0</v>
      </c>
      <c r="H58" s="137">
        <f>'SO 01 S1 Pol'!K200</f>
        <v>0</v>
      </c>
      <c r="I58" s="137">
        <f t="shared" si="1"/>
        <v>0</v>
      </c>
      <c r="J58" s="134" t="str">
        <f>IF(I79=0,"",I58/I79*100)</f>
        <v/>
      </c>
    </row>
    <row r="59" spans="1:10" ht="36.75" customHeight="1" x14ac:dyDescent="0.2">
      <c r="A59" s="125"/>
      <c r="B59" s="130" t="s">
        <v>78</v>
      </c>
      <c r="C59" s="199" t="s">
        <v>79</v>
      </c>
      <c r="D59" s="200"/>
      <c r="E59" s="200"/>
      <c r="F59" s="136" t="s">
        <v>26</v>
      </c>
      <c r="G59" s="137">
        <f>'SO 01 S1 Pol'!I203</f>
        <v>0</v>
      </c>
      <c r="H59" s="137">
        <f>'SO 01 S1 Pol'!K203</f>
        <v>0</v>
      </c>
      <c r="I59" s="137">
        <f t="shared" si="1"/>
        <v>0</v>
      </c>
      <c r="J59" s="134" t="str">
        <f>IF(I79=0,"",I59/I79*100)</f>
        <v/>
      </c>
    </row>
    <row r="60" spans="1:10" ht="36.75" customHeight="1" x14ac:dyDescent="0.2">
      <c r="A60" s="125"/>
      <c r="B60" s="130" t="s">
        <v>80</v>
      </c>
      <c r="C60" s="199" t="s">
        <v>81</v>
      </c>
      <c r="D60" s="200"/>
      <c r="E60" s="200"/>
      <c r="F60" s="136" t="s">
        <v>26</v>
      </c>
      <c r="G60" s="137">
        <f>'SO 01 S1 Pol'!I212</f>
        <v>0</v>
      </c>
      <c r="H60" s="137">
        <f>'SO 01 S1 Pol'!K212</f>
        <v>0</v>
      </c>
      <c r="I60" s="137">
        <f t="shared" si="1"/>
        <v>0</v>
      </c>
      <c r="J60" s="134" t="str">
        <f>IF(I79=0,"",I60/I79*100)</f>
        <v/>
      </c>
    </row>
    <row r="61" spans="1:10" ht="36.75" customHeight="1" x14ac:dyDescent="0.2">
      <c r="A61" s="125"/>
      <c r="B61" s="130" t="s">
        <v>82</v>
      </c>
      <c r="C61" s="199" t="s">
        <v>83</v>
      </c>
      <c r="D61" s="200"/>
      <c r="E61" s="200"/>
      <c r="F61" s="136" t="s">
        <v>26</v>
      </c>
      <c r="G61" s="137">
        <f>'SO 01 S1 Pol'!I256</f>
        <v>0</v>
      </c>
      <c r="H61" s="137">
        <f>'SO 01 S1 Pol'!K256</f>
        <v>0</v>
      </c>
      <c r="I61" s="137">
        <f t="shared" si="1"/>
        <v>0</v>
      </c>
      <c r="J61" s="134" t="str">
        <f>IF(I79=0,"",I61/I79*100)</f>
        <v/>
      </c>
    </row>
    <row r="62" spans="1:10" ht="36.75" customHeight="1" x14ac:dyDescent="0.2">
      <c r="A62" s="125"/>
      <c r="B62" s="130" t="s">
        <v>84</v>
      </c>
      <c r="C62" s="199" t="s">
        <v>85</v>
      </c>
      <c r="D62" s="200"/>
      <c r="E62" s="200"/>
      <c r="F62" s="136" t="s">
        <v>26</v>
      </c>
      <c r="G62" s="137">
        <f>'SO 01 S1 Pol'!I258</f>
        <v>0</v>
      </c>
      <c r="H62" s="137">
        <f>'SO 01 S1 Pol'!K258</f>
        <v>0</v>
      </c>
      <c r="I62" s="137">
        <f t="shared" si="1"/>
        <v>0</v>
      </c>
      <c r="J62" s="134" t="str">
        <f>IF(I79=0,"",I62/I79*100)</f>
        <v/>
      </c>
    </row>
    <row r="63" spans="1:10" ht="36.75" customHeight="1" x14ac:dyDescent="0.2">
      <c r="A63" s="125"/>
      <c r="B63" s="130" t="s">
        <v>86</v>
      </c>
      <c r="C63" s="199" t="s">
        <v>87</v>
      </c>
      <c r="D63" s="200"/>
      <c r="E63" s="200"/>
      <c r="F63" s="136" t="s">
        <v>26</v>
      </c>
      <c r="G63" s="137">
        <f>'SO 01 S1 Pol'!I260</f>
        <v>0</v>
      </c>
      <c r="H63" s="137">
        <f>'SO 01 S1 Pol'!K260</f>
        <v>0</v>
      </c>
      <c r="I63" s="137">
        <f t="shared" si="1"/>
        <v>0</v>
      </c>
      <c r="J63" s="134" t="str">
        <f>IF(I79=0,"",I63/I79*100)</f>
        <v/>
      </c>
    </row>
    <row r="64" spans="1:10" ht="36.75" customHeight="1" x14ac:dyDescent="0.2">
      <c r="A64" s="125"/>
      <c r="B64" s="130" t="s">
        <v>88</v>
      </c>
      <c r="C64" s="199" t="s">
        <v>89</v>
      </c>
      <c r="D64" s="200"/>
      <c r="E64" s="200"/>
      <c r="F64" s="136" t="s">
        <v>26</v>
      </c>
      <c r="G64" s="137">
        <f>'SO 01 S1 Pol'!I271</f>
        <v>0</v>
      </c>
      <c r="H64" s="137">
        <f>'SO 01 S1 Pol'!K271</f>
        <v>0</v>
      </c>
      <c r="I64" s="137">
        <f t="shared" si="1"/>
        <v>0</v>
      </c>
      <c r="J64" s="134" t="str">
        <f>IF(I79=0,"",I64/I79*100)</f>
        <v/>
      </c>
    </row>
    <row r="65" spans="1:10" ht="36.75" customHeight="1" x14ac:dyDescent="0.2">
      <c r="A65" s="125"/>
      <c r="B65" s="130" t="s">
        <v>90</v>
      </c>
      <c r="C65" s="199" t="s">
        <v>91</v>
      </c>
      <c r="D65" s="200"/>
      <c r="E65" s="200"/>
      <c r="F65" s="136" t="s">
        <v>26</v>
      </c>
      <c r="G65" s="137">
        <f>'SO 01 S1 Pol'!I277</f>
        <v>0</v>
      </c>
      <c r="H65" s="137">
        <f>'SO 01 S1 Pol'!K277</f>
        <v>0</v>
      </c>
      <c r="I65" s="137">
        <f t="shared" si="1"/>
        <v>0</v>
      </c>
      <c r="J65" s="134" t="str">
        <f>IF(I79=0,"",I65/I79*100)</f>
        <v/>
      </c>
    </row>
    <row r="66" spans="1:10" ht="36.75" customHeight="1" x14ac:dyDescent="0.2">
      <c r="A66" s="125"/>
      <c r="B66" s="130" t="s">
        <v>92</v>
      </c>
      <c r="C66" s="199" t="s">
        <v>93</v>
      </c>
      <c r="D66" s="200"/>
      <c r="E66" s="200"/>
      <c r="F66" s="136" t="s">
        <v>26</v>
      </c>
      <c r="G66" s="137">
        <f>'SO 01 S1 Pol'!I283+'SO 01 T1 Pol'!I8+'SO 01 T1 Pol'!I30</f>
        <v>0</v>
      </c>
      <c r="H66" s="137">
        <f>'SO 01 S1 Pol'!K283+'SO 01 T1 Pol'!K8+'SO 01 T1 Pol'!K30</f>
        <v>0</v>
      </c>
      <c r="I66" s="137">
        <f t="shared" si="1"/>
        <v>0</v>
      </c>
      <c r="J66" s="134" t="str">
        <f>IF(I79=0,"",I66/I79*100)</f>
        <v/>
      </c>
    </row>
    <row r="67" spans="1:10" ht="36.75" customHeight="1" x14ac:dyDescent="0.2">
      <c r="A67" s="125"/>
      <c r="B67" s="130" t="s">
        <v>94</v>
      </c>
      <c r="C67" s="199" t="s">
        <v>95</v>
      </c>
      <c r="D67" s="200"/>
      <c r="E67" s="200"/>
      <c r="F67" s="136" t="s">
        <v>26</v>
      </c>
      <c r="G67" s="137">
        <f>'SO 01 T1 Pol'!I68</f>
        <v>0</v>
      </c>
      <c r="H67" s="137">
        <f>'SO 01 T1 Pol'!K68</f>
        <v>0</v>
      </c>
      <c r="I67" s="137">
        <f t="shared" si="1"/>
        <v>0</v>
      </c>
      <c r="J67" s="134" t="str">
        <f>IF(I79=0,"",I67/I79*100)</f>
        <v/>
      </c>
    </row>
    <row r="68" spans="1:10" ht="36.75" customHeight="1" x14ac:dyDescent="0.2">
      <c r="A68" s="125"/>
      <c r="B68" s="130" t="s">
        <v>96</v>
      </c>
      <c r="C68" s="199" t="s">
        <v>97</v>
      </c>
      <c r="D68" s="200"/>
      <c r="E68" s="200"/>
      <c r="F68" s="136" t="s">
        <v>26</v>
      </c>
      <c r="G68" s="137">
        <f>'SO 01 S1 Pol'!I285</f>
        <v>0</v>
      </c>
      <c r="H68" s="137">
        <f>'SO 01 S1 Pol'!K285</f>
        <v>0</v>
      </c>
      <c r="I68" s="137">
        <f t="shared" si="1"/>
        <v>0</v>
      </c>
      <c r="J68" s="134" t="str">
        <f>IF(I79=0,"",I68/I79*100)</f>
        <v/>
      </c>
    </row>
    <row r="69" spans="1:10" ht="36.75" customHeight="1" x14ac:dyDescent="0.2">
      <c r="A69" s="125"/>
      <c r="B69" s="130" t="s">
        <v>58</v>
      </c>
      <c r="C69" s="199" t="s">
        <v>29</v>
      </c>
      <c r="D69" s="200"/>
      <c r="E69" s="200"/>
      <c r="F69" s="136" t="s">
        <v>26</v>
      </c>
      <c r="G69" s="137">
        <f>'SO 01 VN Pol'!I8</f>
        <v>0</v>
      </c>
      <c r="H69" s="137">
        <f>'SO 01 VN Pol'!K8</f>
        <v>0</v>
      </c>
      <c r="I69" s="137">
        <f t="shared" si="1"/>
        <v>0</v>
      </c>
      <c r="J69" s="134" t="str">
        <f>IF(I79=0,"",I69/I79*100)</f>
        <v/>
      </c>
    </row>
    <row r="70" spans="1:10" ht="36.75" customHeight="1" x14ac:dyDescent="0.2">
      <c r="A70" s="125"/>
      <c r="B70" s="130" t="s">
        <v>98</v>
      </c>
      <c r="C70" s="199" t="s">
        <v>99</v>
      </c>
      <c r="D70" s="200"/>
      <c r="E70" s="200"/>
      <c r="F70" s="136" t="s">
        <v>27</v>
      </c>
      <c r="G70" s="137">
        <f>'SO 01 S1 Pol'!I288</f>
        <v>0</v>
      </c>
      <c r="H70" s="137">
        <f>'SO 01 S1 Pol'!K288</f>
        <v>0</v>
      </c>
      <c r="I70" s="137">
        <f t="shared" si="1"/>
        <v>0</v>
      </c>
      <c r="J70" s="134" t="str">
        <f>IF(I79=0,"",I70/I79*100)</f>
        <v/>
      </c>
    </row>
    <row r="71" spans="1:10" ht="36.75" customHeight="1" x14ac:dyDescent="0.2">
      <c r="A71" s="125"/>
      <c r="B71" s="130" t="s">
        <v>100</v>
      </c>
      <c r="C71" s="199" t="s">
        <v>101</v>
      </c>
      <c r="D71" s="200"/>
      <c r="E71" s="200"/>
      <c r="F71" s="136" t="s">
        <v>27</v>
      </c>
      <c r="G71" s="137">
        <f>'SO 01 T1 Pol'!I70</f>
        <v>0</v>
      </c>
      <c r="H71" s="137">
        <f>'SO 01 T1 Pol'!K70</f>
        <v>0</v>
      </c>
      <c r="I71" s="137">
        <f t="shared" si="1"/>
        <v>0</v>
      </c>
      <c r="J71" s="134" t="str">
        <f>IF(I79=0,"",I71/I79*100)</f>
        <v/>
      </c>
    </row>
    <row r="72" spans="1:10" ht="36.75" customHeight="1" x14ac:dyDescent="0.2">
      <c r="A72" s="125"/>
      <c r="B72" s="130" t="s">
        <v>102</v>
      </c>
      <c r="C72" s="199" t="s">
        <v>103</v>
      </c>
      <c r="D72" s="200"/>
      <c r="E72" s="200"/>
      <c r="F72" s="136" t="s">
        <v>27</v>
      </c>
      <c r="G72" s="137">
        <f>'SO 01 T1 Pol'!I90</f>
        <v>0</v>
      </c>
      <c r="H72" s="137">
        <f>'SO 01 T1 Pol'!K90</f>
        <v>0</v>
      </c>
      <c r="I72" s="137">
        <f t="shared" si="1"/>
        <v>0</v>
      </c>
      <c r="J72" s="134" t="str">
        <f>IF(I79=0,"",I72/I79*100)</f>
        <v/>
      </c>
    </row>
    <row r="73" spans="1:10" ht="36.75" customHeight="1" x14ac:dyDescent="0.2">
      <c r="A73" s="125"/>
      <c r="B73" s="130" t="s">
        <v>104</v>
      </c>
      <c r="C73" s="199" t="s">
        <v>105</v>
      </c>
      <c r="D73" s="200"/>
      <c r="E73" s="200"/>
      <c r="F73" s="136" t="s">
        <v>27</v>
      </c>
      <c r="G73" s="137">
        <f>'SO 01 T1 Pol'!I14+'SO 01 T1 Pol'!I23+'SO 01 T1 Pol'!I225</f>
        <v>0</v>
      </c>
      <c r="H73" s="137">
        <f>'SO 01 T1 Pol'!K14+'SO 01 T1 Pol'!K23+'SO 01 T1 Pol'!K225</f>
        <v>0</v>
      </c>
      <c r="I73" s="137">
        <f t="shared" si="1"/>
        <v>0</v>
      </c>
      <c r="J73" s="134" t="str">
        <f>IF(I79=0,"",I73/I79*100)</f>
        <v/>
      </c>
    </row>
    <row r="74" spans="1:10" ht="36.75" customHeight="1" x14ac:dyDescent="0.2">
      <c r="A74" s="125"/>
      <c r="B74" s="130" t="s">
        <v>106</v>
      </c>
      <c r="C74" s="199" t="s">
        <v>107</v>
      </c>
      <c r="D74" s="200"/>
      <c r="E74" s="200"/>
      <c r="F74" s="136" t="s">
        <v>27</v>
      </c>
      <c r="G74" s="137">
        <f>'SO 01 T1 Pol'!I243</f>
        <v>0</v>
      </c>
      <c r="H74" s="137">
        <f>'SO 01 T1 Pol'!K243</f>
        <v>0</v>
      </c>
      <c r="I74" s="137">
        <f t="shared" si="1"/>
        <v>0</v>
      </c>
      <c r="J74" s="134" t="str">
        <f>IF(I79=0,"",I74/I79*100)</f>
        <v/>
      </c>
    </row>
    <row r="75" spans="1:10" ht="36.75" customHeight="1" x14ac:dyDescent="0.2">
      <c r="A75" s="125"/>
      <c r="B75" s="130" t="s">
        <v>108</v>
      </c>
      <c r="C75" s="199" t="s">
        <v>109</v>
      </c>
      <c r="D75" s="200"/>
      <c r="E75" s="200"/>
      <c r="F75" s="136" t="s">
        <v>27</v>
      </c>
      <c r="G75" s="137">
        <f>'SO 01 T1 Pol'!I254</f>
        <v>0</v>
      </c>
      <c r="H75" s="137">
        <f>'SO 01 T1 Pol'!K254</f>
        <v>0</v>
      </c>
      <c r="I75" s="137">
        <f t="shared" si="1"/>
        <v>0</v>
      </c>
      <c r="J75" s="134" t="str">
        <f>IF(I79=0,"",I75/I79*100)</f>
        <v/>
      </c>
    </row>
    <row r="76" spans="1:10" ht="36.75" customHeight="1" x14ac:dyDescent="0.2">
      <c r="A76" s="125"/>
      <c r="B76" s="130" t="s">
        <v>110</v>
      </c>
      <c r="C76" s="199" t="s">
        <v>111</v>
      </c>
      <c r="D76" s="200"/>
      <c r="E76" s="200"/>
      <c r="F76" s="136" t="s">
        <v>28</v>
      </c>
      <c r="G76" s="137">
        <f>'SO 01 T1 Pol'!I21+'SO 01 T1 Pol'!I261</f>
        <v>0</v>
      </c>
      <c r="H76" s="137">
        <f>'SO 01 T1 Pol'!K21+'SO 01 T1 Pol'!K261</f>
        <v>0</v>
      </c>
      <c r="I76" s="137">
        <f t="shared" si="1"/>
        <v>0</v>
      </c>
      <c r="J76" s="134" t="str">
        <f>IF(I79=0,"",I76/I79*100)</f>
        <v/>
      </c>
    </row>
    <row r="77" spans="1:10" ht="36.75" customHeight="1" x14ac:dyDescent="0.2">
      <c r="A77" s="125"/>
      <c r="B77" s="130" t="s">
        <v>112</v>
      </c>
      <c r="C77" s="199" t="s">
        <v>113</v>
      </c>
      <c r="D77" s="200"/>
      <c r="E77" s="200"/>
      <c r="F77" s="136" t="s">
        <v>28</v>
      </c>
      <c r="G77" s="137">
        <f>'SO 01 T1 Pol'!I264</f>
        <v>0</v>
      </c>
      <c r="H77" s="137">
        <f>'SO 01 T1 Pol'!K264</f>
        <v>0</v>
      </c>
      <c r="I77" s="137">
        <f t="shared" si="1"/>
        <v>0</v>
      </c>
      <c r="J77" s="134" t="str">
        <f>IF(I79=0,"",I77/I79*100)</f>
        <v/>
      </c>
    </row>
    <row r="78" spans="1:10" ht="36.75" customHeight="1" x14ac:dyDescent="0.2">
      <c r="A78" s="125"/>
      <c r="B78" s="130" t="s">
        <v>114</v>
      </c>
      <c r="C78" s="199" t="s">
        <v>115</v>
      </c>
      <c r="D78" s="200"/>
      <c r="E78" s="200"/>
      <c r="F78" s="136" t="s">
        <v>116</v>
      </c>
      <c r="G78" s="137">
        <f>'SO 01 S1 Pol'!I298+'SO 01 T1 Pol'!I297</f>
        <v>0</v>
      </c>
      <c r="H78" s="137">
        <f>'SO 01 S1 Pol'!K298+'SO 01 T1 Pol'!K297</f>
        <v>0</v>
      </c>
      <c r="I78" s="137">
        <f t="shared" si="1"/>
        <v>0</v>
      </c>
      <c r="J78" s="134" t="str">
        <f>IF(I79=0,"",I78/I79*100)</f>
        <v/>
      </c>
    </row>
    <row r="79" spans="1:10" ht="25.5" customHeight="1" x14ac:dyDescent="0.2">
      <c r="A79" s="126"/>
      <c r="B79" s="131" t="s">
        <v>1</v>
      </c>
      <c r="C79" s="132"/>
      <c r="D79" s="133"/>
      <c r="E79" s="133"/>
      <c r="F79" s="138"/>
      <c r="G79" s="139">
        <f>SUM(G56:G78)</f>
        <v>0</v>
      </c>
      <c r="H79" s="139">
        <f>SUM(H56:H78)</f>
        <v>0</v>
      </c>
      <c r="I79" s="139">
        <f>SUM(I56:I78)</f>
        <v>0</v>
      </c>
      <c r="J79" s="135">
        <f>SUM(J56:J78)</f>
        <v>0</v>
      </c>
    </row>
    <row r="80" spans="1:10" x14ac:dyDescent="0.2">
      <c r="F80" s="88"/>
      <c r="G80" s="88"/>
      <c r="H80" s="88"/>
      <c r="I80" s="88"/>
      <c r="J80" s="89"/>
    </row>
    <row r="81" spans="6:10" x14ac:dyDescent="0.2">
      <c r="F81" s="88"/>
      <c r="G81" s="88"/>
      <c r="H81" s="88"/>
      <c r="I81" s="88"/>
      <c r="J81" s="89"/>
    </row>
    <row r="82" spans="6:10" x14ac:dyDescent="0.2">
      <c r="F82" s="88"/>
      <c r="G82" s="88"/>
      <c r="H82" s="88"/>
      <c r="I82" s="88"/>
      <c r="J82" s="89"/>
    </row>
  </sheetData>
  <sheetProtection algorithmName="SHA-512" hashValue="hY+6WHWembEKV6OcXDGhUx61Fa7G+yCaGd4feIm6BSFOYzUfRY9gAtnwV3J5HzRvda8FIVc4dCONsxFWPnQWQA==" saltValue="GOX9IaDXH/ix/vc2/jcQF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118</v>
      </c>
    </row>
    <row r="2" spans="1:60" ht="24.95" customHeight="1" x14ac:dyDescent="0.2">
      <c r="A2" s="141" t="s">
        <v>8</v>
      </c>
      <c r="B2" s="49" t="s">
        <v>43</v>
      </c>
      <c r="C2" s="255" t="s">
        <v>44</v>
      </c>
      <c r="D2" s="256"/>
      <c r="E2" s="256"/>
      <c r="F2" s="256"/>
      <c r="G2" s="257"/>
      <c r="AG2" t="s">
        <v>119</v>
      </c>
    </row>
    <row r="3" spans="1:60" ht="24.95" customHeight="1" x14ac:dyDescent="0.2">
      <c r="A3" s="141" t="s">
        <v>9</v>
      </c>
      <c r="B3" s="49" t="s">
        <v>52</v>
      </c>
      <c r="C3" s="255" t="s">
        <v>53</v>
      </c>
      <c r="D3" s="256"/>
      <c r="E3" s="256"/>
      <c r="F3" s="256"/>
      <c r="G3" s="257"/>
      <c r="AC3" s="123" t="s">
        <v>119</v>
      </c>
      <c r="AG3" t="s">
        <v>120</v>
      </c>
    </row>
    <row r="4" spans="1:60" ht="24.95" customHeight="1" x14ac:dyDescent="0.2">
      <c r="A4" s="142" t="s">
        <v>10</v>
      </c>
      <c r="B4" s="143" t="s">
        <v>54</v>
      </c>
      <c r="C4" s="258" t="s">
        <v>55</v>
      </c>
      <c r="D4" s="259"/>
      <c r="E4" s="259"/>
      <c r="F4" s="259"/>
      <c r="G4" s="260"/>
      <c r="AG4" t="s">
        <v>121</v>
      </c>
    </row>
    <row r="5" spans="1:60" x14ac:dyDescent="0.2">
      <c r="D5" s="10"/>
    </row>
    <row r="6" spans="1:60" ht="38.25" x14ac:dyDescent="0.2">
      <c r="A6" s="145" t="s">
        <v>122</v>
      </c>
      <c r="B6" s="147" t="s">
        <v>123</v>
      </c>
      <c r="C6" s="147" t="s">
        <v>124</v>
      </c>
      <c r="D6" s="146" t="s">
        <v>125</v>
      </c>
      <c r="E6" s="145" t="s">
        <v>126</v>
      </c>
      <c r="F6" s="144" t="s">
        <v>127</v>
      </c>
      <c r="G6" s="145" t="s">
        <v>31</v>
      </c>
      <c r="H6" s="148" t="s">
        <v>32</v>
      </c>
      <c r="I6" s="148" t="s">
        <v>128</v>
      </c>
      <c r="J6" s="148" t="s">
        <v>33</v>
      </c>
      <c r="K6" s="148" t="s">
        <v>129</v>
      </c>
      <c r="L6" s="148" t="s">
        <v>130</v>
      </c>
      <c r="M6" s="148" t="s">
        <v>131</v>
      </c>
      <c r="N6" s="148" t="s">
        <v>132</v>
      </c>
      <c r="O6" s="148" t="s">
        <v>133</v>
      </c>
      <c r="P6" s="148" t="s">
        <v>134</v>
      </c>
      <c r="Q6" s="148" t="s">
        <v>135</v>
      </c>
      <c r="R6" s="148" t="s">
        <v>136</v>
      </c>
      <c r="S6" s="148" t="s">
        <v>137</v>
      </c>
      <c r="T6" s="148" t="s">
        <v>138</v>
      </c>
      <c r="U6" s="148" t="s">
        <v>139</v>
      </c>
      <c r="V6" s="148" t="s">
        <v>140</v>
      </c>
      <c r="W6" s="148" t="s">
        <v>141</v>
      </c>
      <c r="X6" s="148" t="s">
        <v>142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">
      <c r="A8" s="167" t="s">
        <v>143</v>
      </c>
      <c r="B8" s="168" t="s">
        <v>72</v>
      </c>
      <c r="C8" s="189" t="s">
        <v>73</v>
      </c>
      <c r="D8" s="169"/>
      <c r="E8" s="170"/>
      <c r="F8" s="171"/>
      <c r="G8" s="171">
        <f>SUMIF(AG9:AG181,"&lt;&gt;NOR",G9:G181)</f>
        <v>0</v>
      </c>
      <c r="H8" s="171"/>
      <c r="I8" s="171">
        <f>SUM(I9:I181)</f>
        <v>0</v>
      </c>
      <c r="J8" s="171"/>
      <c r="K8" s="171">
        <f>SUM(K9:K181)</f>
        <v>0</v>
      </c>
      <c r="L8" s="171"/>
      <c r="M8" s="171">
        <f>SUM(M9:M181)</f>
        <v>0</v>
      </c>
      <c r="N8" s="170"/>
      <c r="O8" s="170">
        <f>SUM(O9:O181)</f>
        <v>293.02</v>
      </c>
      <c r="P8" s="170"/>
      <c r="Q8" s="170">
        <f>SUM(Q9:Q181)</f>
        <v>823.29000000000008</v>
      </c>
      <c r="R8" s="171"/>
      <c r="S8" s="171"/>
      <c r="T8" s="172"/>
      <c r="U8" s="166"/>
      <c r="V8" s="166">
        <f>SUM(V9:V181)</f>
        <v>2436.6099999999997</v>
      </c>
      <c r="W8" s="166"/>
      <c r="X8" s="166"/>
      <c r="AG8" t="s">
        <v>144</v>
      </c>
    </row>
    <row r="9" spans="1:60" outlineLevel="1" x14ac:dyDescent="0.2">
      <c r="A9" s="180">
        <v>1</v>
      </c>
      <c r="B9" s="181" t="s">
        <v>145</v>
      </c>
      <c r="C9" s="190" t="s">
        <v>146</v>
      </c>
      <c r="D9" s="182" t="s">
        <v>147</v>
      </c>
      <c r="E9" s="183">
        <v>2</v>
      </c>
      <c r="F9" s="184">
        <f t="shared" ref="F9:F16" si="0">H9+J9</f>
        <v>0</v>
      </c>
      <c r="G9" s="184">
        <f t="shared" ref="G9:G16" si="1">ROUND(E9*F9,2)</f>
        <v>0</v>
      </c>
      <c r="H9" s="185"/>
      <c r="I9" s="184">
        <f t="shared" ref="I9:I16" si="2">ROUND(E9*H9,2)</f>
        <v>0</v>
      </c>
      <c r="J9" s="185"/>
      <c r="K9" s="184">
        <f t="shared" ref="K9:K16" si="3">ROUND(E9*J9,2)</f>
        <v>0</v>
      </c>
      <c r="L9" s="184">
        <v>21</v>
      </c>
      <c r="M9" s="184">
        <f t="shared" ref="M9:M16" si="4">G9*(1+L9/100)</f>
        <v>0</v>
      </c>
      <c r="N9" s="183">
        <v>0</v>
      </c>
      <c r="O9" s="183">
        <f t="shared" ref="O9:O16" si="5">ROUND(E9*N9,2)</f>
        <v>0</v>
      </c>
      <c r="P9" s="183">
        <v>0</v>
      </c>
      <c r="Q9" s="183">
        <f t="shared" ref="Q9:Q16" si="6">ROUND(E9*P9,2)</f>
        <v>0</v>
      </c>
      <c r="R9" s="184"/>
      <c r="S9" s="184" t="s">
        <v>148</v>
      </c>
      <c r="T9" s="186" t="s">
        <v>149</v>
      </c>
      <c r="U9" s="160">
        <v>0.88</v>
      </c>
      <c r="V9" s="160">
        <f t="shared" ref="V9:V16" si="7">ROUND(E9*U9,2)</f>
        <v>1.76</v>
      </c>
      <c r="W9" s="160"/>
      <c r="X9" s="160" t="s">
        <v>150</v>
      </c>
      <c r="Y9" s="149"/>
      <c r="Z9" s="149"/>
      <c r="AA9" s="149"/>
      <c r="AB9" s="149"/>
      <c r="AC9" s="149"/>
      <c r="AD9" s="149"/>
      <c r="AE9" s="149"/>
      <c r="AF9" s="149"/>
      <c r="AG9" s="149" t="s">
        <v>151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80">
        <v>2</v>
      </c>
      <c r="B10" s="181" t="s">
        <v>152</v>
      </c>
      <c r="C10" s="190" t="s">
        <v>153</v>
      </c>
      <c r="D10" s="182" t="s">
        <v>147</v>
      </c>
      <c r="E10" s="183">
        <v>2</v>
      </c>
      <c r="F10" s="184">
        <f t="shared" si="0"/>
        <v>0</v>
      </c>
      <c r="G10" s="184">
        <f t="shared" si="1"/>
        <v>0</v>
      </c>
      <c r="H10" s="185"/>
      <c r="I10" s="184">
        <f t="shared" si="2"/>
        <v>0</v>
      </c>
      <c r="J10" s="185"/>
      <c r="K10" s="184">
        <f t="shared" si="3"/>
        <v>0</v>
      </c>
      <c r="L10" s="184">
        <v>21</v>
      </c>
      <c r="M10" s="184">
        <f t="shared" si="4"/>
        <v>0</v>
      </c>
      <c r="N10" s="183">
        <v>5.0000000000000002E-5</v>
      </c>
      <c r="O10" s="183">
        <f t="shared" si="5"/>
        <v>0</v>
      </c>
      <c r="P10" s="183">
        <v>0</v>
      </c>
      <c r="Q10" s="183">
        <f t="shared" si="6"/>
        <v>0</v>
      </c>
      <c r="R10" s="184"/>
      <c r="S10" s="184" t="s">
        <v>148</v>
      </c>
      <c r="T10" s="186" t="s">
        <v>149</v>
      </c>
      <c r="U10" s="160">
        <v>1.655</v>
      </c>
      <c r="V10" s="160">
        <f t="shared" si="7"/>
        <v>3.31</v>
      </c>
      <c r="W10" s="160"/>
      <c r="X10" s="160" t="s">
        <v>150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151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80">
        <v>3</v>
      </c>
      <c r="B11" s="181" t="s">
        <v>154</v>
      </c>
      <c r="C11" s="190" t="s">
        <v>155</v>
      </c>
      <c r="D11" s="182" t="s">
        <v>147</v>
      </c>
      <c r="E11" s="183">
        <v>2</v>
      </c>
      <c r="F11" s="184">
        <f t="shared" si="0"/>
        <v>0</v>
      </c>
      <c r="G11" s="184">
        <f t="shared" si="1"/>
        <v>0</v>
      </c>
      <c r="H11" s="185"/>
      <c r="I11" s="184">
        <f t="shared" si="2"/>
        <v>0</v>
      </c>
      <c r="J11" s="185"/>
      <c r="K11" s="184">
        <f t="shared" si="3"/>
        <v>0</v>
      </c>
      <c r="L11" s="184">
        <v>21</v>
      </c>
      <c r="M11" s="184">
        <f t="shared" si="4"/>
        <v>0</v>
      </c>
      <c r="N11" s="183">
        <v>2.99E-3</v>
      </c>
      <c r="O11" s="183">
        <f t="shared" si="5"/>
        <v>0.01</v>
      </c>
      <c r="P11" s="183">
        <v>0</v>
      </c>
      <c r="Q11" s="183">
        <f t="shared" si="6"/>
        <v>0</v>
      </c>
      <c r="R11" s="184"/>
      <c r="S11" s="184" t="s">
        <v>148</v>
      </c>
      <c r="T11" s="186" t="s">
        <v>149</v>
      </c>
      <c r="U11" s="160">
        <v>1.7</v>
      </c>
      <c r="V11" s="160">
        <f t="shared" si="7"/>
        <v>3.4</v>
      </c>
      <c r="W11" s="160"/>
      <c r="X11" s="160" t="s">
        <v>150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151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80">
        <v>4</v>
      </c>
      <c r="B12" s="181" t="s">
        <v>156</v>
      </c>
      <c r="C12" s="190" t="s">
        <v>157</v>
      </c>
      <c r="D12" s="182" t="s">
        <v>147</v>
      </c>
      <c r="E12" s="183">
        <v>2</v>
      </c>
      <c r="F12" s="184">
        <f t="shared" si="0"/>
        <v>0</v>
      </c>
      <c r="G12" s="184">
        <f t="shared" si="1"/>
        <v>0</v>
      </c>
      <c r="H12" s="185"/>
      <c r="I12" s="184">
        <f t="shared" si="2"/>
        <v>0</v>
      </c>
      <c r="J12" s="185"/>
      <c r="K12" s="184">
        <f t="shared" si="3"/>
        <v>0</v>
      </c>
      <c r="L12" s="184">
        <v>21</v>
      </c>
      <c r="M12" s="184">
        <f t="shared" si="4"/>
        <v>0</v>
      </c>
      <c r="N12" s="183">
        <v>0</v>
      </c>
      <c r="O12" s="183">
        <f t="shared" si="5"/>
        <v>0</v>
      </c>
      <c r="P12" s="183">
        <v>0</v>
      </c>
      <c r="Q12" s="183">
        <f t="shared" si="6"/>
        <v>0</v>
      </c>
      <c r="R12" s="184"/>
      <c r="S12" s="184" t="s">
        <v>148</v>
      </c>
      <c r="T12" s="186" t="s">
        <v>149</v>
      </c>
      <c r="U12" s="160">
        <v>1.27</v>
      </c>
      <c r="V12" s="160">
        <f t="shared" si="7"/>
        <v>2.54</v>
      </c>
      <c r="W12" s="160"/>
      <c r="X12" s="160" t="s">
        <v>150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151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80">
        <v>5</v>
      </c>
      <c r="B13" s="181" t="s">
        <v>158</v>
      </c>
      <c r="C13" s="190" t="s">
        <v>159</v>
      </c>
      <c r="D13" s="182" t="s">
        <v>147</v>
      </c>
      <c r="E13" s="183">
        <v>2</v>
      </c>
      <c r="F13" s="184">
        <f t="shared" si="0"/>
        <v>0</v>
      </c>
      <c r="G13" s="184">
        <f t="shared" si="1"/>
        <v>0</v>
      </c>
      <c r="H13" s="185"/>
      <c r="I13" s="184">
        <f t="shared" si="2"/>
        <v>0</v>
      </c>
      <c r="J13" s="185"/>
      <c r="K13" s="184">
        <f t="shared" si="3"/>
        <v>0</v>
      </c>
      <c r="L13" s="184">
        <v>21</v>
      </c>
      <c r="M13" s="184">
        <f t="shared" si="4"/>
        <v>0</v>
      </c>
      <c r="N13" s="183">
        <v>0</v>
      </c>
      <c r="O13" s="183">
        <f t="shared" si="5"/>
        <v>0</v>
      </c>
      <c r="P13" s="183">
        <v>0</v>
      </c>
      <c r="Q13" s="183">
        <f t="shared" si="6"/>
        <v>0</v>
      </c>
      <c r="R13" s="184"/>
      <c r="S13" s="184" t="s">
        <v>148</v>
      </c>
      <c r="T13" s="186" t="s">
        <v>149</v>
      </c>
      <c r="U13" s="160">
        <v>0.96</v>
      </c>
      <c r="V13" s="160">
        <f t="shared" si="7"/>
        <v>1.92</v>
      </c>
      <c r="W13" s="160"/>
      <c r="X13" s="160" t="s">
        <v>150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151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80">
        <v>6</v>
      </c>
      <c r="B14" s="181" t="s">
        <v>160</v>
      </c>
      <c r="C14" s="190" t="s">
        <v>161</v>
      </c>
      <c r="D14" s="182" t="s">
        <v>147</v>
      </c>
      <c r="E14" s="183">
        <v>2</v>
      </c>
      <c r="F14" s="184">
        <f t="shared" si="0"/>
        <v>0</v>
      </c>
      <c r="G14" s="184">
        <f t="shared" si="1"/>
        <v>0</v>
      </c>
      <c r="H14" s="185"/>
      <c r="I14" s="184">
        <f t="shared" si="2"/>
        <v>0</v>
      </c>
      <c r="J14" s="185"/>
      <c r="K14" s="184">
        <f t="shared" si="3"/>
        <v>0</v>
      </c>
      <c r="L14" s="184">
        <v>21</v>
      </c>
      <c r="M14" s="184">
        <f t="shared" si="4"/>
        <v>0</v>
      </c>
      <c r="N14" s="183">
        <v>0</v>
      </c>
      <c r="O14" s="183">
        <f t="shared" si="5"/>
        <v>0</v>
      </c>
      <c r="P14" s="183">
        <v>0</v>
      </c>
      <c r="Q14" s="183">
        <f t="shared" si="6"/>
        <v>0</v>
      </c>
      <c r="R14" s="184"/>
      <c r="S14" s="184" t="s">
        <v>148</v>
      </c>
      <c r="T14" s="186" t="s">
        <v>149</v>
      </c>
      <c r="U14" s="160">
        <v>0.30299999999999999</v>
      </c>
      <c r="V14" s="160">
        <f t="shared" si="7"/>
        <v>0.61</v>
      </c>
      <c r="W14" s="160"/>
      <c r="X14" s="160" t="s">
        <v>150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151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80">
        <v>7</v>
      </c>
      <c r="B15" s="181" t="s">
        <v>162</v>
      </c>
      <c r="C15" s="190" t="s">
        <v>163</v>
      </c>
      <c r="D15" s="182" t="s">
        <v>147</v>
      </c>
      <c r="E15" s="183">
        <v>2</v>
      </c>
      <c r="F15" s="184">
        <f t="shared" si="0"/>
        <v>0</v>
      </c>
      <c r="G15" s="184">
        <f t="shared" si="1"/>
        <v>0</v>
      </c>
      <c r="H15" s="185"/>
      <c r="I15" s="184">
        <f t="shared" si="2"/>
        <v>0</v>
      </c>
      <c r="J15" s="185"/>
      <c r="K15" s="184">
        <f t="shared" si="3"/>
        <v>0</v>
      </c>
      <c r="L15" s="184">
        <v>21</v>
      </c>
      <c r="M15" s="184">
        <f t="shared" si="4"/>
        <v>0</v>
      </c>
      <c r="N15" s="183">
        <v>0</v>
      </c>
      <c r="O15" s="183">
        <f t="shared" si="5"/>
        <v>0</v>
      </c>
      <c r="P15" s="183">
        <v>0</v>
      </c>
      <c r="Q15" s="183">
        <f t="shared" si="6"/>
        <v>0</v>
      </c>
      <c r="R15" s="184"/>
      <c r="S15" s="184" t="s">
        <v>148</v>
      </c>
      <c r="T15" s="186" t="s">
        <v>149</v>
      </c>
      <c r="U15" s="160">
        <v>0.245</v>
      </c>
      <c r="V15" s="160">
        <f t="shared" si="7"/>
        <v>0.49</v>
      </c>
      <c r="W15" s="160"/>
      <c r="X15" s="160" t="s">
        <v>150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151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73">
        <v>8</v>
      </c>
      <c r="B16" s="174" t="s">
        <v>164</v>
      </c>
      <c r="C16" s="191" t="s">
        <v>165</v>
      </c>
      <c r="D16" s="175" t="s">
        <v>166</v>
      </c>
      <c r="E16" s="176">
        <v>69</v>
      </c>
      <c r="F16" s="177">
        <f t="shared" si="0"/>
        <v>0</v>
      </c>
      <c r="G16" s="177">
        <f t="shared" si="1"/>
        <v>0</v>
      </c>
      <c r="H16" s="178"/>
      <c r="I16" s="177">
        <f t="shared" si="2"/>
        <v>0</v>
      </c>
      <c r="J16" s="178"/>
      <c r="K16" s="177">
        <f t="shared" si="3"/>
        <v>0</v>
      </c>
      <c r="L16" s="177">
        <v>21</v>
      </c>
      <c r="M16" s="177">
        <f t="shared" si="4"/>
        <v>0</v>
      </c>
      <c r="N16" s="176">
        <v>0</v>
      </c>
      <c r="O16" s="176">
        <f t="shared" si="5"/>
        <v>0</v>
      </c>
      <c r="P16" s="176">
        <v>0</v>
      </c>
      <c r="Q16" s="176">
        <f t="shared" si="6"/>
        <v>0</v>
      </c>
      <c r="R16" s="177"/>
      <c r="S16" s="177" t="s">
        <v>148</v>
      </c>
      <c r="T16" s="179" t="s">
        <v>149</v>
      </c>
      <c r="U16" s="160">
        <v>0.17</v>
      </c>
      <c r="V16" s="160">
        <f t="shared" si="7"/>
        <v>11.73</v>
      </c>
      <c r="W16" s="160"/>
      <c r="X16" s="160" t="s">
        <v>167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168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92" t="s">
        <v>169</v>
      </c>
      <c r="D17" s="162"/>
      <c r="E17" s="163">
        <v>49.5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49"/>
      <c r="Z17" s="149"/>
      <c r="AA17" s="149"/>
      <c r="AB17" s="149"/>
      <c r="AC17" s="149"/>
      <c r="AD17" s="149"/>
      <c r="AE17" s="149"/>
      <c r="AF17" s="149"/>
      <c r="AG17" s="149" t="s">
        <v>170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92" t="s">
        <v>171</v>
      </c>
      <c r="D18" s="162"/>
      <c r="E18" s="163">
        <v>12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49"/>
      <c r="Z18" s="149"/>
      <c r="AA18" s="149"/>
      <c r="AB18" s="149"/>
      <c r="AC18" s="149"/>
      <c r="AD18" s="149"/>
      <c r="AE18" s="149"/>
      <c r="AF18" s="149"/>
      <c r="AG18" s="149" t="s">
        <v>170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2" t="s">
        <v>172</v>
      </c>
      <c r="D19" s="162"/>
      <c r="E19" s="163">
        <v>7.5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49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80">
        <v>9</v>
      </c>
      <c r="B20" s="181" t="s">
        <v>173</v>
      </c>
      <c r="C20" s="190" t="s">
        <v>174</v>
      </c>
      <c r="D20" s="182" t="s">
        <v>166</v>
      </c>
      <c r="E20" s="183">
        <v>69</v>
      </c>
      <c r="F20" s="184">
        <f>H20+J20</f>
        <v>0</v>
      </c>
      <c r="G20" s="184">
        <f>ROUND(E20*F20,2)</f>
        <v>0</v>
      </c>
      <c r="H20" s="185"/>
      <c r="I20" s="184">
        <f>ROUND(E20*H20,2)</f>
        <v>0</v>
      </c>
      <c r="J20" s="185"/>
      <c r="K20" s="184">
        <f>ROUND(E20*J20,2)</f>
        <v>0</v>
      </c>
      <c r="L20" s="184">
        <v>21</v>
      </c>
      <c r="M20" s="184">
        <f>G20*(1+L20/100)</f>
        <v>0</v>
      </c>
      <c r="N20" s="183">
        <v>0</v>
      </c>
      <c r="O20" s="183">
        <f>ROUND(E20*N20,2)</f>
        <v>0</v>
      </c>
      <c r="P20" s="183">
        <v>0</v>
      </c>
      <c r="Q20" s="183">
        <f>ROUND(E20*P20,2)</f>
        <v>0</v>
      </c>
      <c r="R20" s="184"/>
      <c r="S20" s="184" t="s">
        <v>148</v>
      </c>
      <c r="T20" s="186" t="s">
        <v>149</v>
      </c>
      <c r="U20" s="160">
        <v>0.65200000000000002</v>
      </c>
      <c r="V20" s="160">
        <f>ROUND(E20*U20,2)</f>
        <v>44.99</v>
      </c>
      <c r="W20" s="160"/>
      <c r="X20" s="160" t="s">
        <v>150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151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80">
        <v>10</v>
      </c>
      <c r="B21" s="181" t="s">
        <v>175</v>
      </c>
      <c r="C21" s="190" t="s">
        <v>176</v>
      </c>
      <c r="D21" s="182" t="s">
        <v>166</v>
      </c>
      <c r="E21" s="183">
        <v>69</v>
      </c>
      <c r="F21" s="184">
        <f>H21+J21</f>
        <v>0</v>
      </c>
      <c r="G21" s="184">
        <f>ROUND(E21*F21,2)</f>
        <v>0</v>
      </c>
      <c r="H21" s="185"/>
      <c r="I21" s="184">
        <f>ROUND(E21*H21,2)</f>
        <v>0</v>
      </c>
      <c r="J21" s="185"/>
      <c r="K21" s="184">
        <f>ROUND(E21*J21,2)</f>
        <v>0</v>
      </c>
      <c r="L21" s="184">
        <v>21</v>
      </c>
      <c r="M21" s="184">
        <f>G21*(1+L21/100)</f>
        <v>0</v>
      </c>
      <c r="N21" s="183">
        <v>0</v>
      </c>
      <c r="O21" s="183">
        <f>ROUND(E21*N21,2)</f>
        <v>0</v>
      </c>
      <c r="P21" s="183">
        <v>0</v>
      </c>
      <c r="Q21" s="183">
        <f>ROUND(E21*P21,2)</f>
        <v>0</v>
      </c>
      <c r="R21" s="184"/>
      <c r="S21" s="184" t="s">
        <v>148</v>
      </c>
      <c r="T21" s="186" t="s">
        <v>149</v>
      </c>
      <c r="U21" s="160">
        <v>1.0999999999999999E-2</v>
      </c>
      <c r="V21" s="160">
        <f>ROUND(E21*U21,2)</f>
        <v>0.76</v>
      </c>
      <c r="W21" s="160"/>
      <c r="X21" s="160" t="s">
        <v>150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151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3">
        <v>11</v>
      </c>
      <c r="B22" s="174" t="s">
        <v>177</v>
      </c>
      <c r="C22" s="191" t="s">
        <v>178</v>
      </c>
      <c r="D22" s="175" t="s">
        <v>179</v>
      </c>
      <c r="E22" s="176">
        <v>345</v>
      </c>
      <c r="F22" s="177">
        <f>H22+J22</f>
        <v>0</v>
      </c>
      <c r="G22" s="177">
        <f>ROUND(E22*F22,2)</f>
        <v>0</v>
      </c>
      <c r="H22" s="178"/>
      <c r="I22" s="177">
        <f>ROUND(E22*H22,2)</f>
        <v>0</v>
      </c>
      <c r="J22" s="178"/>
      <c r="K22" s="177">
        <f>ROUND(E22*J22,2)</f>
        <v>0</v>
      </c>
      <c r="L22" s="177">
        <v>21</v>
      </c>
      <c r="M22" s="177">
        <f>G22*(1+L22/100)</f>
        <v>0</v>
      </c>
      <c r="N22" s="176">
        <v>0</v>
      </c>
      <c r="O22" s="176">
        <f>ROUND(E22*N22,2)</f>
        <v>0</v>
      </c>
      <c r="P22" s="176">
        <v>0</v>
      </c>
      <c r="Q22" s="176">
        <f>ROUND(E22*P22,2)</f>
        <v>0</v>
      </c>
      <c r="R22" s="177"/>
      <c r="S22" s="177" t="s">
        <v>148</v>
      </c>
      <c r="T22" s="179" t="s">
        <v>149</v>
      </c>
      <c r="U22" s="160">
        <v>0.254</v>
      </c>
      <c r="V22" s="160">
        <f>ROUND(E22*U22,2)</f>
        <v>87.63</v>
      </c>
      <c r="W22" s="160"/>
      <c r="X22" s="160" t="s">
        <v>150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151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92" t="s">
        <v>180</v>
      </c>
      <c r="D23" s="162"/>
      <c r="E23" s="163">
        <v>345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49"/>
      <c r="Z23" s="149"/>
      <c r="AA23" s="149"/>
      <c r="AB23" s="149"/>
      <c r="AC23" s="149"/>
      <c r="AD23" s="149"/>
      <c r="AE23" s="149"/>
      <c r="AF23" s="149"/>
      <c r="AG23" s="149" t="s">
        <v>170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80">
        <v>12</v>
      </c>
      <c r="B24" s="181" t="s">
        <v>181</v>
      </c>
      <c r="C24" s="190" t="s">
        <v>182</v>
      </c>
      <c r="D24" s="182" t="s">
        <v>179</v>
      </c>
      <c r="E24" s="183">
        <v>345</v>
      </c>
      <c r="F24" s="184">
        <f>H24+J24</f>
        <v>0</v>
      </c>
      <c r="G24" s="184">
        <f>ROUND(E24*F24,2)</f>
        <v>0</v>
      </c>
      <c r="H24" s="185"/>
      <c r="I24" s="184">
        <f>ROUND(E24*H24,2)</f>
        <v>0</v>
      </c>
      <c r="J24" s="185"/>
      <c r="K24" s="184">
        <f>ROUND(E24*J24,2)</f>
        <v>0</v>
      </c>
      <c r="L24" s="184">
        <v>21</v>
      </c>
      <c r="M24" s="184">
        <f>G24*(1+L24/100)</f>
        <v>0</v>
      </c>
      <c r="N24" s="183">
        <v>1.2999999999999999E-4</v>
      </c>
      <c r="O24" s="183">
        <f>ROUND(E24*N24,2)</f>
        <v>0.04</v>
      </c>
      <c r="P24" s="183">
        <v>0</v>
      </c>
      <c r="Q24" s="183">
        <f>ROUND(E24*P24,2)</f>
        <v>0</v>
      </c>
      <c r="R24" s="184"/>
      <c r="S24" s="184" t="s">
        <v>148</v>
      </c>
      <c r="T24" s="186" t="s">
        <v>149</v>
      </c>
      <c r="U24" s="160">
        <v>7.1389999999999995E-2</v>
      </c>
      <c r="V24" s="160">
        <f>ROUND(E24*U24,2)</f>
        <v>24.63</v>
      </c>
      <c r="W24" s="160"/>
      <c r="X24" s="160" t="s">
        <v>167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168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80">
        <v>13</v>
      </c>
      <c r="B25" s="181" t="s">
        <v>183</v>
      </c>
      <c r="C25" s="190" t="s">
        <v>184</v>
      </c>
      <c r="D25" s="182" t="s">
        <v>179</v>
      </c>
      <c r="E25" s="183">
        <v>345</v>
      </c>
      <c r="F25" s="184">
        <f>H25+J25</f>
        <v>0</v>
      </c>
      <c r="G25" s="184">
        <f>ROUND(E25*F25,2)</f>
        <v>0</v>
      </c>
      <c r="H25" s="185"/>
      <c r="I25" s="184">
        <f>ROUND(E25*H25,2)</f>
        <v>0</v>
      </c>
      <c r="J25" s="185"/>
      <c r="K25" s="184">
        <f>ROUND(E25*J25,2)</f>
        <v>0</v>
      </c>
      <c r="L25" s="184">
        <v>21</v>
      </c>
      <c r="M25" s="184">
        <f>G25*(1+L25/100)</f>
        <v>0</v>
      </c>
      <c r="N25" s="183">
        <v>0</v>
      </c>
      <c r="O25" s="183">
        <f>ROUND(E25*N25,2)</f>
        <v>0</v>
      </c>
      <c r="P25" s="183">
        <v>0</v>
      </c>
      <c r="Q25" s="183">
        <f>ROUND(E25*P25,2)</f>
        <v>0</v>
      </c>
      <c r="R25" s="184"/>
      <c r="S25" s="184" t="s">
        <v>148</v>
      </c>
      <c r="T25" s="186" t="s">
        <v>149</v>
      </c>
      <c r="U25" s="160">
        <v>0.153</v>
      </c>
      <c r="V25" s="160">
        <f>ROUND(E25*U25,2)</f>
        <v>52.79</v>
      </c>
      <c r="W25" s="160"/>
      <c r="X25" s="160" t="s">
        <v>150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151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3">
        <v>14</v>
      </c>
      <c r="B26" s="174" t="s">
        <v>185</v>
      </c>
      <c r="C26" s="191" t="s">
        <v>186</v>
      </c>
      <c r="D26" s="175" t="s">
        <v>179</v>
      </c>
      <c r="E26" s="176">
        <v>30</v>
      </c>
      <c r="F26" s="177">
        <f>H26+J26</f>
        <v>0</v>
      </c>
      <c r="G26" s="177">
        <f>ROUND(E26*F26,2)</f>
        <v>0</v>
      </c>
      <c r="H26" s="178"/>
      <c r="I26" s="177">
        <f>ROUND(E26*H26,2)</f>
        <v>0</v>
      </c>
      <c r="J26" s="178"/>
      <c r="K26" s="177">
        <f>ROUND(E26*J26,2)</f>
        <v>0</v>
      </c>
      <c r="L26" s="177">
        <v>21</v>
      </c>
      <c r="M26" s="177">
        <f>G26*(1+L26/100)</f>
        <v>0</v>
      </c>
      <c r="N26" s="176">
        <v>0</v>
      </c>
      <c r="O26" s="176">
        <f>ROUND(E26*N26,2)</f>
        <v>0</v>
      </c>
      <c r="P26" s="176">
        <v>0.13800000000000001</v>
      </c>
      <c r="Q26" s="176">
        <f>ROUND(E26*P26,2)</f>
        <v>4.1399999999999997</v>
      </c>
      <c r="R26" s="177"/>
      <c r="S26" s="177" t="s">
        <v>148</v>
      </c>
      <c r="T26" s="179" t="s">
        <v>149</v>
      </c>
      <c r="U26" s="160">
        <v>0.16</v>
      </c>
      <c r="V26" s="160">
        <f>ROUND(E26*U26,2)</f>
        <v>4.8</v>
      </c>
      <c r="W26" s="160"/>
      <c r="X26" s="160" t="s">
        <v>150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151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92" t="s">
        <v>187</v>
      </c>
      <c r="D27" s="162"/>
      <c r="E27" s="163">
        <v>20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49"/>
      <c r="Z27" s="149"/>
      <c r="AA27" s="149"/>
      <c r="AB27" s="149"/>
      <c r="AC27" s="149"/>
      <c r="AD27" s="149"/>
      <c r="AE27" s="149"/>
      <c r="AF27" s="149"/>
      <c r="AG27" s="149" t="s">
        <v>170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2" t="s">
        <v>188</v>
      </c>
      <c r="D28" s="162"/>
      <c r="E28" s="163">
        <v>10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49"/>
      <c r="Z28" s="149"/>
      <c r="AA28" s="149"/>
      <c r="AB28" s="149"/>
      <c r="AC28" s="149"/>
      <c r="AD28" s="149"/>
      <c r="AE28" s="149"/>
      <c r="AF28" s="149"/>
      <c r="AG28" s="149" t="s">
        <v>170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80">
        <v>15</v>
      </c>
      <c r="B29" s="181" t="s">
        <v>189</v>
      </c>
      <c r="C29" s="190" t="s">
        <v>190</v>
      </c>
      <c r="D29" s="182" t="s">
        <v>179</v>
      </c>
      <c r="E29" s="183">
        <v>30</v>
      </c>
      <c r="F29" s="184">
        <f>H29+J29</f>
        <v>0</v>
      </c>
      <c r="G29" s="184">
        <f>ROUND(E29*F29,2)</f>
        <v>0</v>
      </c>
      <c r="H29" s="185"/>
      <c r="I29" s="184">
        <f>ROUND(E29*H29,2)</f>
        <v>0</v>
      </c>
      <c r="J29" s="185"/>
      <c r="K29" s="184">
        <f>ROUND(E29*J29,2)</f>
        <v>0</v>
      </c>
      <c r="L29" s="184">
        <v>21</v>
      </c>
      <c r="M29" s="184">
        <f>G29*(1+L29/100)</f>
        <v>0</v>
      </c>
      <c r="N29" s="183">
        <v>0</v>
      </c>
      <c r="O29" s="183">
        <f>ROUND(E29*N29,2)</f>
        <v>0</v>
      </c>
      <c r="P29" s="183">
        <v>0.11</v>
      </c>
      <c r="Q29" s="183">
        <f>ROUND(E29*P29,2)</f>
        <v>3.3</v>
      </c>
      <c r="R29" s="184"/>
      <c r="S29" s="184" t="s">
        <v>148</v>
      </c>
      <c r="T29" s="186" t="s">
        <v>149</v>
      </c>
      <c r="U29" s="160">
        <v>0.21029999999999999</v>
      </c>
      <c r="V29" s="160">
        <f>ROUND(E29*U29,2)</f>
        <v>6.31</v>
      </c>
      <c r="W29" s="160"/>
      <c r="X29" s="160" t="s">
        <v>150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151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3">
        <v>16</v>
      </c>
      <c r="B30" s="174" t="s">
        <v>191</v>
      </c>
      <c r="C30" s="191" t="s">
        <v>192</v>
      </c>
      <c r="D30" s="175" t="s">
        <v>179</v>
      </c>
      <c r="E30" s="176">
        <v>21</v>
      </c>
      <c r="F30" s="177">
        <f>H30+J30</f>
        <v>0</v>
      </c>
      <c r="G30" s="177">
        <f>ROUND(E30*F30,2)</f>
        <v>0</v>
      </c>
      <c r="H30" s="178"/>
      <c r="I30" s="177">
        <f>ROUND(E30*H30,2)</f>
        <v>0</v>
      </c>
      <c r="J30" s="178"/>
      <c r="K30" s="177">
        <f>ROUND(E30*J30,2)</f>
        <v>0</v>
      </c>
      <c r="L30" s="177">
        <v>21</v>
      </c>
      <c r="M30" s="177">
        <f>G30*(1+L30/100)</f>
        <v>0</v>
      </c>
      <c r="N30" s="176">
        <v>0</v>
      </c>
      <c r="O30" s="176">
        <f>ROUND(E30*N30,2)</f>
        <v>0</v>
      </c>
      <c r="P30" s="176">
        <v>0.33</v>
      </c>
      <c r="Q30" s="176">
        <f>ROUND(E30*P30,2)</f>
        <v>6.93</v>
      </c>
      <c r="R30" s="177"/>
      <c r="S30" s="177" t="s">
        <v>148</v>
      </c>
      <c r="T30" s="179" t="s">
        <v>149</v>
      </c>
      <c r="U30" s="160">
        <v>0.52649999999999997</v>
      </c>
      <c r="V30" s="160">
        <f>ROUND(E30*U30,2)</f>
        <v>11.06</v>
      </c>
      <c r="W30" s="160"/>
      <c r="X30" s="160" t="s">
        <v>150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151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2" t="s">
        <v>193</v>
      </c>
      <c r="D31" s="162"/>
      <c r="E31" s="163">
        <v>15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49"/>
      <c r="Z31" s="149"/>
      <c r="AA31" s="149"/>
      <c r="AB31" s="149"/>
      <c r="AC31" s="149"/>
      <c r="AD31" s="149"/>
      <c r="AE31" s="149"/>
      <c r="AF31" s="149"/>
      <c r="AG31" s="149" t="s">
        <v>170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2" t="s">
        <v>194</v>
      </c>
      <c r="D32" s="162"/>
      <c r="E32" s="163">
        <v>6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49"/>
      <c r="Z32" s="149"/>
      <c r="AA32" s="149"/>
      <c r="AB32" s="149"/>
      <c r="AC32" s="149"/>
      <c r="AD32" s="149"/>
      <c r="AE32" s="149"/>
      <c r="AF32" s="149"/>
      <c r="AG32" s="149" t="s">
        <v>170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3">
        <v>17</v>
      </c>
      <c r="B33" s="174" t="s">
        <v>185</v>
      </c>
      <c r="C33" s="191" t="s">
        <v>186</v>
      </c>
      <c r="D33" s="175" t="s">
        <v>179</v>
      </c>
      <c r="E33" s="176">
        <v>184</v>
      </c>
      <c r="F33" s="177">
        <f>H33+J33</f>
        <v>0</v>
      </c>
      <c r="G33" s="177">
        <f>ROUND(E33*F33,2)</f>
        <v>0</v>
      </c>
      <c r="H33" s="178"/>
      <c r="I33" s="177">
        <f>ROUND(E33*H33,2)</f>
        <v>0</v>
      </c>
      <c r="J33" s="178"/>
      <c r="K33" s="177">
        <f>ROUND(E33*J33,2)</f>
        <v>0</v>
      </c>
      <c r="L33" s="177">
        <v>21</v>
      </c>
      <c r="M33" s="177">
        <f>G33*(1+L33/100)</f>
        <v>0</v>
      </c>
      <c r="N33" s="176">
        <v>0</v>
      </c>
      <c r="O33" s="176">
        <f>ROUND(E33*N33,2)</f>
        <v>0</v>
      </c>
      <c r="P33" s="176">
        <v>0.13800000000000001</v>
      </c>
      <c r="Q33" s="176">
        <f>ROUND(E33*P33,2)</f>
        <v>25.39</v>
      </c>
      <c r="R33" s="177"/>
      <c r="S33" s="177" t="s">
        <v>148</v>
      </c>
      <c r="T33" s="179" t="s">
        <v>149</v>
      </c>
      <c r="U33" s="160">
        <v>0.16</v>
      </c>
      <c r="V33" s="160">
        <f>ROUND(E33*U33,2)</f>
        <v>29.44</v>
      </c>
      <c r="W33" s="160"/>
      <c r="X33" s="160" t="s">
        <v>150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151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2" t="s">
        <v>195</v>
      </c>
      <c r="D34" s="162"/>
      <c r="E34" s="163">
        <v>184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49"/>
      <c r="Z34" s="149"/>
      <c r="AA34" s="149"/>
      <c r="AB34" s="149"/>
      <c r="AC34" s="149"/>
      <c r="AD34" s="149"/>
      <c r="AE34" s="149"/>
      <c r="AF34" s="149"/>
      <c r="AG34" s="149" t="s">
        <v>170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3">
        <v>18</v>
      </c>
      <c r="B35" s="174" t="s">
        <v>196</v>
      </c>
      <c r="C35" s="191" t="s">
        <v>197</v>
      </c>
      <c r="D35" s="175" t="s">
        <v>179</v>
      </c>
      <c r="E35" s="176">
        <v>152</v>
      </c>
      <c r="F35" s="177">
        <f>H35+J35</f>
        <v>0</v>
      </c>
      <c r="G35" s="177">
        <f>ROUND(E35*F35,2)</f>
        <v>0</v>
      </c>
      <c r="H35" s="178"/>
      <c r="I35" s="177">
        <f>ROUND(E35*H35,2)</f>
        <v>0</v>
      </c>
      <c r="J35" s="178"/>
      <c r="K35" s="177">
        <f>ROUND(E35*J35,2)</f>
        <v>0</v>
      </c>
      <c r="L35" s="177">
        <v>21</v>
      </c>
      <c r="M35" s="177">
        <f>G35*(1+L35/100)</f>
        <v>0</v>
      </c>
      <c r="N35" s="176">
        <v>0</v>
      </c>
      <c r="O35" s="176">
        <f>ROUND(E35*N35,2)</f>
        <v>0</v>
      </c>
      <c r="P35" s="176">
        <v>0.51085999999999998</v>
      </c>
      <c r="Q35" s="176">
        <f>ROUND(E35*P35,2)</f>
        <v>77.650000000000006</v>
      </c>
      <c r="R35" s="177"/>
      <c r="S35" s="177" t="s">
        <v>148</v>
      </c>
      <c r="T35" s="179" t="s">
        <v>149</v>
      </c>
      <c r="U35" s="160">
        <v>2.1999999999999999E-2</v>
      </c>
      <c r="V35" s="160">
        <f>ROUND(E35*U35,2)</f>
        <v>3.34</v>
      </c>
      <c r="W35" s="160"/>
      <c r="X35" s="160" t="s">
        <v>150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151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2" t="s">
        <v>198</v>
      </c>
      <c r="D36" s="162"/>
      <c r="E36" s="163">
        <v>152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49"/>
      <c r="Z36" s="149"/>
      <c r="AA36" s="149"/>
      <c r="AB36" s="149"/>
      <c r="AC36" s="149"/>
      <c r="AD36" s="149"/>
      <c r="AE36" s="149"/>
      <c r="AF36" s="149"/>
      <c r="AG36" s="149" t="s">
        <v>170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3">
        <v>19</v>
      </c>
      <c r="B37" s="174" t="s">
        <v>199</v>
      </c>
      <c r="C37" s="191" t="s">
        <v>200</v>
      </c>
      <c r="D37" s="175" t="s">
        <v>179</v>
      </c>
      <c r="E37" s="176">
        <v>128</v>
      </c>
      <c r="F37" s="177">
        <f>H37+J37</f>
        <v>0</v>
      </c>
      <c r="G37" s="177">
        <f>ROUND(E37*F37,2)</f>
        <v>0</v>
      </c>
      <c r="H37" s="178"/>
      <c r="I37" s="177">
        <f>ROUND(E37*H37,2)</f>
        <v>0</v>
      </c>
      <c r="J37" s="178"/>
      <c r="K37" s="177">
        <f>ROUND(E37*J37,2)</f>
        <v>0</v>
      </c>
      <c r="L37" s="177">
        <v>21</v>
      </c>
      <c r="M37" s="177">
        <f>G37*(1+L37/100)</f>
        <v>0</v>
      </c>
      <c r="N37" s="176">
        <v>0</v>
      </c>
      <c r="O37" s="176">
        <f>ROUND(E37*N37,2)</f>
        <v>0</v>
      </c>
      <c r="P37" s="176">
        <v>0.44</v>
      </c>
      <c r="Q37" s="176">
        <f>ROUND(E37*P37,2)</f>
        <v>56.32</v>
      </c>
      <c r="R37" s="177"/>
      <c r="S37" s="177" t="s">
        <v>148</v>
      </c>
      <c r="T37" s="179" t="s">
        <v>149</v>
      </c>
      <c r="U37" s="160">
        <v>7.2999999999999995E-2</v>
      </c>
      <c r="V37" s="160">
        <f>ROUND(E37*U37,2)</f>
        <v>9.34</v>
      </c>
      <c r="W37" s="160"/>
      <c r="X37" s="160" t="s">
        <v>150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151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2" t="s">
        <v>201</v>
      </c>
      <c r="D38" s="162"/>
      <c r="E38" s="163">
        <v>128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49"/>
      <c r="Z38" s="149"/>
      <c r="AA38" s="149"/>
      <c r="AB38" s="149"/>
      <c r="AC38" s="149"/>
      <c r="AD38" s="149"/>
      <c r="AE38" s="149"/>
      <c r="AF38" s="149"/>
      <c r="AG38" s="149" t="s">
        <v>170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73">
        <v>20</v>
      </c>
      <c r="B39" s="174" t="s">
        <v>202</v>
      </c>
      <c r="C39" s="191" t="s">
        <v>203</v>
      </c>
      <c r="D39" s="175" t="s">
        <v>179</v>
      </c>
      <c r="E39" s="176">
        <v>382.5</v>
      </c>
      <c r="F39" s="177">
        <f>H39+J39</f>
        <v>0</v>
      </c>
      <c r="G39" s="177">
        <f>ROUND(E39*F39,2)</f>
        <v>0</v>
      </c>
      <c r="H39" s="178"/>
      <c r="I39" s="177">
        <f>ROUND(E39*H39,2)</f>
        <v>0</v>
      </c>
      <c r="J39" s="178"/>
      <c r="K39" s="177">
        <f>ROUND(E39*J39,2)</f>
        <v>0</v>
      </c>
      <c r="L39" s="177">
        <v>21</v>
      </c>
      <c r="M39" s="177">
        <f>G39*(1+L39/100)</f>
        <v>0</v>
      </c>
      <c r="N39" s="176">
        <v>0</v>
      </c>
      <c r="O39" s="176">
        <f>ROUND(E39*N39,2)</f>
        <v>0</v>
      </c>
      <c r="P39" s="176">
        <v>0.22</v>
      </c>
      <c r="Q39" s="176">
        <f>ROUND(E39*P39,2)</f>
        <v>84.15</v>
      </c>
      <c r="R39" s="177"/>
      <c r="S39" s="177" t="s">
        <v>148</v>
      </c>
      <c r="T39" s="179" t="s">
        <v>149</v>
      </c>
      <c r="U39" s="160">
        <v>0.12</v>
      </c>
      <c r="V39" s="160">
        <f>ROUND(E39*U39,2)</f>
        <v>45.9</v>
      </c>
      <c r="W39" s="160"/>
      <c r="X39" s="160" t="s">
        <v>150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151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92" t="s">
        <v>204</v>
      </c>
      <c r="D40" s="162"/>
      <c r="E40" s="163">
        <v>290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49"/>
      <c r="Z40" s="149"/>
      <c r="AA40" s="149"/>
      <c r="AB40" s="149"/>
      <c r="AC40" s="149"/>
      <c r="AD40" s="149"/>
      <c r="AE40" s="149"/>
      <c r="AF40" s="149"/>
      <c r="AG40" s="149" t="s">
        <v>170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2" t="s">
        <v>205</v>
      </c>
      <c r="D41" s="162"/>
      <c r="E41" s="163">
        <v>30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49"/>
      <c r="Z41" s="149"/>
      <c r="AA41" s="149"/>
      <c r="AB41" s="149"/>
      <c r="AC41" s="149"/>
      <c r="AD41" s="149"/>
      <c r="AE41" s="149"/>
      <c r="AF41" s="149"/>
      <c r="AG41" s="149" t="s">
        <v>170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2" t="s">
        <v>206</v>
      </c>
      <c r="D42" s="162"/>
      <c r="E42" s="163">
        <v>32.5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49"/>
      <c r="Z42" s="149"/>
      <c r="AA42" s="149"/>
      <c r="AB42" s="149"/>
      <c r="AC42" s="149"/>
      <c r="AD42" s="149"/>
      <c r="AE42" s="149"/>
      <c r="AF42" s="149"/>
      <c r="AG42" s="149" t="s">
        <v>170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2" t="s">
        <v>205</v>
      </c>
      <c r="D43" s="162"/>
      <c r="E43" s="163">
        <v>30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49"/>
      <c r="Z43" s="149"/>
      <c r="AA43" s="149"/>
      <c r="AB43" s="149"/>
      <c r="AC43" s="149"/>
      <c r="AD43" s="149"/>
      <c r="AE43" s="149"/>
      <c r="AF43" s="149"/>
      <c r="AG43" s="149" t="s">
        <v>170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3">
        <v>21</v>
      </c>
      <c r="B44" s="174" t="s">
        <v>207</v>
      </c>
      <c r="C44" s="191" t="s">
        <v>208</v>
      </c>
      <c r="D44" s="175" t="s">
        <v>179</v>
      </c>
      <c r="E44" s="176">
        <v>300.3</v>
      </c>
      <c r="F44" s="177">
        <f>H44+J44</f>
        <v>0</v>
      </c>
      <c r="G44" s="177">
        <f>ROUND(E44*F44,2)</f>
        <v>0</v>
      </c>
      <c r="H44" s="178"/>
      <c r="I44" s="177">
        <f>ROUND(E44*H44,2)</f>
        <v>0</v>
      </c>
      <c r="J44" s="178"/>
      <c r="K44" s="177">
        <f>ROUND(E44*J44,2)</f>
        <v>0</v>
      </c>
      <c r="L44" s="177">
        <v>21</v>
      </c>
      <c r="M44" s="177">
        <f>G44*(1+L44/100)</f>
        <v>0</v>
      </c>
      <c r="N44" s="176">
        <v>0</v>
      </c>
      <c r="O44" s="176">
        <f>ROUND(E44*N44,2)</f>
        <v>0</v>
      </c>
      <c r="P44" s="176">
        <v>0.22</v>
      </c>
      <c r="Q44" s="176">
        <f>ROUND(E44*P44,2)</f>
        <v>66.069999999999993</v>
      </c>
      <c r="R44" s="177"/>
      <c r="S44" s="177" t="s">
        <v>148</v>
      </c>
      <c r="T44" s="179" t="s">
        <v>149</v>
      </c>
      <c r="U44" s="160">
        <v>7.0000000000000007E-2</v>
      </c>
      <c r="V44" s="160">
        <f>ROUND(E44*U44,2)</f>
        <v>21.02</v>
      </c>
      <c r="W44" s="160"/>
      <c r="X44" s="160" t="s">
        <v>150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151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2" t="s">
        <v>209</v>
      </c>
      <c r="D45" s="162"/>
      <c r="E45" s="163">
        <v>230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49"/>
      <c r="Z45" s="149"/>
      <c r="AA45" s="149"/>
      <c r="AB45" s="149"/>
      <c r="AC45" s="149"/>
      <c r="AD45" s="149"/>
      <c r="AE45" s="149"/>
      <c r="AF45" s="149"/>
      <c r="AG45" s="149" t="s">
        <v>170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2" t="s">
        <v>210</v>
      </c>
      <c r="D46" s="162"/>
      <c r="E46" s="163">
        <v>22.8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49"/>
      <c r="Z46" s="149"/>
      <c r="AA46" s="149"/>
      <c r="AB46" s="149"/>
      <c r="AC46" s="149"/>
      <c r="AD46" s="149"/>
      <c r="AE46" s="149"/>
      <c r="AF46" s="149"/>
      <c r="AG46" s="149" t="s">
        <v>170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2" t="s">
        <v>211</v>
      </c>
      <c r="D47" s="162"/>
      <c r="E47" s="163">
        <v>24.7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49"/>
      <c r="Z47" s="149"/>
      <c r="AA47" s="149"/>
      <c r="AB47" s="149"/>
      <c r="AC47" s="149"/>
      <c r="AD47" s="149"/>
      <c r="AE47" s="149"/>
      <c r="AF47" s="149"/>
      <c r="AG47" s="149" t="s">
        <v>170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2" t="s">
        <v>210</v>
      </c>
      <c r="D48" s="162"/>
      <c r="E48" s="163">
        <v>22.8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49"/>
      <c r="Z48" s="149"/>
      <c r="AA48" s="149"/>
      <c r="AB48" s="149"/>
      <c r="AC48" s="149"/>
      <c r="AD48" s="149"/>
      <c r="AE48" s="149"/>
      <c r="AF48" s="149"/>
      <c r="AG48" s="149" t="s">
        <v>170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3">
        <v>22</v>
      </c>
      <c r="B49" s="174" t="s">
        <v>212</v>
      </c>
      <c r="C49" s="191" t="s">
        <v>213</v>
      </c>
      <c r="D49" s="175" t="s">
        <v>179</v>
      </c>
      <c r="E49" s="176">
        <v>249.2</v>
      </c>
      <c r="F49" s="177">
        <f>H49+J49</f>
        <v>0</v>
      </c>
      <c r="G49" s="177">
        <f>ROUND(E49*F49,2)</f>
        <v>0</v>
      </c>
      <c r="H49" s="178"/>
      <c r="I49" s="177">
        <f>ROUND(E49*H49,2)</f>
        <v>0</v>
      </c>
      <c r="J49" s="178"/>
      <c r="K49" s="177">
        <f>ROUND(E49*J49,2)</f>
        <v>0</v>
      </c>
      <c r="L49" s="177">
        <v>21</v>
      </c>
      <c r="M49" s="177">
        <f>G49*(1+L49/100)</f>
        <v>0</v>
      </c>
      <c r="N49" s="176">
        <v>0</v>
      </c>
      <c r="O49" s="176">
        <f>ROUND(E49*N49,2)</f>
        <v>0</v>
      </c>
      <c r="P49" s="176">
        <v>0.63856999999999997</v>
      </c>
      <c r="Q49" s="176">
        <f>ROUND(E49*P49,2)</f>
        <v>159.13</v>
      </c>
      <c r="R49" s="177"/>
      <c r="S49" s="177" t="s">
        <v>148</v>
      </c>
      <c r="T49" s="179" t="s">
        <v>149</v>
      </c>
      <c r="U49" s="160">
        <v>2.7E-2</v>
      </c>
      <c r="V49" s="160">
        <f>ROUND(E49*U49,2)</f>
        <v>6.73</v>
      </c>
      <c r="W49" s="160"/>
      <c r="X49" s="160" t="s">
        <v>150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151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2" t="s">
        <v>214</v>
      </c>
      <c r="D50" s="162"/>
      <c r="E50" s="163">
        <v>190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49"/>
      <c r="Z50" s="149"/>
      <c r="AA50" s="149"/>
      <c r="AB50" s="149"/>
      <c r="AC50" s="149"/>
      <c r="AD50" s="149"/>
      <c r="AE50" s="149"/>
      <c r="AF50" s="149"/>
      <c r="AG50" s="149" t="s">
        <v>170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2" t="s">
        <v>215</v>
      </c>
      <c r="D51" s="162"/>
      <c r="E51" s="163">
        <v>19.2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49"/>
      <c r="Z51" s="149"/>
      <c r="AA51" s="149"/>
      <c r="AB51" s="149"/>
      <c r="AC51" s="149"/>
      <c r="AD51" s="149"/>
      <c r="AE51" s="149"/>
      <c r="AF51" s="149"/>
      <c r="AG51" s="149" t="s">
        <v>170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2" t="s">
        <v>216</v>
      </c>
      <c r="D52" s="162"/>
      <c r="E52" s="163">
        <v>20.8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49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92" t="s">
        <v>215</v>
      </c>
      <c r="D53" s="162"/>
      <c r="E53" s="163">
        <v>19.2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49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3">
        <v>23</v>
      </c>
      <c r="B54" s="174" t="s">
        <v>217</v>
      </c>
      <c r="C54" s="191" t="s">
        <v>218</v>
      </c>
      <c r="D54" s="175" t="s">
        <v>179</v>
      </c>
      <c r="E54" s="176">
        <v>204.4</v>
      </c>
      <c r="F54" s="177">
        <f>H54+J54</f>
        <v>0</v>
      </c>
      <c r="G54" s="177">
        <f>ROUND(E54*F54,2)</f>
        <v>0</v>
      </c>
      <c r="H54" s="178"/>
      <c r="I54" s="177">
        <f>ROUND(E54*H54,2)</f>
        <v>0</v>
      </c>
      <c r="J54" s="178"/>
      <c r="K54" s="177">
        <f>ROUND(E54*J54,2)</f>
        <v>0</v>
      </c>
      <c r="L54" s="177">
        <v>21</v>
      </c>
      <c r="M54" s="177">
        <f>G54*(1+L54/100)</f>
        <v>0</v>
      </c>
      <c r="N54" s="176">
        <v>0</v>
      </c>
      <c r="O54" s="176">
        <f>ROUND(E54*N54,2)</f>
        <v>0</v>
      </c>
      <c r="P54" s="176">
        <v>0.33</v>
      </c>
      <c r="Q54" s="176">
        <f>ROUND(E54*P54,2)</f>
        <v>67.45</v>
      </c>
      <c r="R54" s="177"/>
      <c r="S54" s="177" t="s">
        <v>148</v>
      </c>
      <c r="T54" s="179" t="s">
        <v>149</v>
      </c>
      <c r="U54" s="160">
        <v>0.06</v>
      </c>
      <c r="V54" s="160">
        <f>ROUND(E54*U54,2)</f>
        <v>12.26</v>
      </c>
      <c r="W54" s="160"/>
      <c r="X54" s="160" t="s">
        <v>150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151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2" t="s">
        <v>219</v>
      </c>
      <c r="D55" s="162"/>
      <c r="E55" s="163">
        <v>160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49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2" t="s">
        <v>220</v>
      </c>
      <c r="D56" s="162"/>
      <c r="E56" s="163">
        <v>14.4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49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2" t="s">
        <v>221</v>
      </c>
      <c r="D57" s="162"/>
      <c r="E57" s="163">
        <v>15.6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49"/>
      <c r="Z57" s="149"/>
      <c r="AA57" s="149"/>
      <c r="AB57" s="149"/>
      <c r="AC57" s="149"/>
      <c r="AD57" s="149"/>
      <c r="AE57" s="149"/>
      <c r="AF57" s="149"/>
      <c r="AG57" s="149" t="s">
        <v>170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2" t="s">
        <v>220</v>
      </c>
      <c r="D58" s="162"/>
      <c r="E58" s="163">
        <v>14.4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49"/>
      <c r="Z58" s="149"/>
      <c r="AA58" s="149"/>
      <c r="AB58" s="149"/>
      <c r="AC58" s="149"/>
      <c r="AD58" s="149"/>
      <c r="AE58" s="149"/>
      <c r="AF58" s="149"/>
      <c r="AG58" s="149" t="s">
        <v>170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80">
        <v>24</v>
      </c>
      <c r="B59" s="181" t="s">
        <v>222</v>
      </c>
      <c r="C59" s="190" t="s">
        <v>223</v>
      </c>
      <c r="D59" s="182" t="s">
        <v>224</v>
      </c>
      <c r="E59" s="183">
        <v>30</v>
      </c>
      <c r="F59" s="184">
        <f>H59+J59</f>
        <v>0</v>
      </c>
      <c r="G59" s="184">
        <f>ROUND(E59*F59,2)</f>
        <v>0</v>
      </c>
      <c r="H59" s="185"/>
      <c r="I59" s="184">
        <f>ROUND(E59*H59,2)</f>
        <v>0</v>
      </c>
      <c r="J59" s="185"/>
      <c r="K59" s="184">
        <f>ROUND(E59*J59,2)</f>
        <v>0</v>
      </c>
      <c r="L59" s="184">
        <v>21</v>
      </c>
      <c r="M59" s="184">
        <f>G59*(1+L59/100)</f>
        <v>0</v>
      </c>
      <c r="N59" s="183">
        <v>0</v>
      </c>
      <c r="O59" s="183">
        <f>ROUND(E59*N59,2)</f>
        <v>0</v>
      </c>
      <c r="P59" s="183">
        <v>0.22</v>
      </c>
      <c r="Q59" s="183">
        <f>ROUND(E59*P59,2)</f>
        <v>6.6</v>
      </c>
      <c r="R59" s="184"/>
      <c r="S59" s="184" t="s">
        <v>148</v>
      </c>
      <c r="T59" s="186" t="s">
        <v>149</v>
      </c>
      <c r="U59" s="160">
        <v>0.14299999999999999</v>
      </c>
      <c r="V59" s="160">
        <f>ROUND(E59*U59,2)</f>
        <v>4.29</v>
      </c>
      <c r="W59" s="160"/>
      <c r="X59" s="160" t="s">
        <v>150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151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80">
        <v>25</v>
      </c>
      <c r="B60" s="181" t="s">
        <v>225</v>
      </c>
      <c r="C60" s="190" t="s">
        <v>226</v>
      </c>
      <c r="D60" s="182" t="s">
        <v>224</v>
      </c>
      <c r="E60" s="183">
        <v>210</v>
      </c>
      <c r="F60" s="184">
        <f>H60+J60</f>
        <v>0</v>
      </c>
      <c r="G60" s="184">
        <f>ROUND(E60*F60,2)</f>
        <v>0</v>
      </c>
      <c r="H60" s="185"/>
      <c r="I60" s="184">
        <f>ROUND(E60*H60,2)</f>
        <v>0</v>
      </c>
      <c r="J60" s="185"/>
      <c r="K60" s="184">
        <f>ROUND(E60*J60,2)</f>
        <v>0</v>
      </c>
      <c r="L60" s="184">
        <v>21</v>
      </c>
      <c r="M60" s="184">
        <f>G60*(1+L60/100)</f>
        <v>0</v>
      </c>
      <c r="N60" s="183">
        <v>0</v>
      </c>
      <c r="O60" s="183">
        <f>ROUND(E60*N60,2)</f>
        <v>0</v>
      </c>
      <c r="P60" s="183">
        <v>0.27</v>
      </c>
      <c r="Q60" s="183">
        <f>ROUND(E60*P60,2)</f>
        <v>56.7</v>
      </c>
      <c r="R60" s="184"/>
      <c r="S60" s="184" t="s">
        <v>148</v>
      </c>
      <c r="T60" s="186" t="s">
        <v>149</v>
      </c>
      <c r="U60" s="160">
        <v>0.123</v>
      </c>
      <c r="V60" s="160">
        <f>ROUND(E60*U60,2)</f>
        <v>25.83</v>
      </c>
      <c r="W60" s="160"/>
      <c r="X60" s="160" t="s">
        <v>150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151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3">
        <v>26</v>
      </c>
      <c r="B61" s="174" t="s">
        <v>227</v>
      </c>
      <c r="C61" s="191" t="s">
        <v>228</v>
      </c>
      <c r="D61" s="175" t="s">
        <v>224</v>
      </c>
      <c r="E61" s="176">
        <v>18</v>
      </c>
      <c r="F61" s="177">
        <f>H61+J61</f>
        <v>0</v>
      </c>
      <c r="G61" s="177">
        <f>ROUND(E61*F61,2)</f>
        <v>0</v>
      </c>
      <c r="H61" s="178"/>
      <c r="I61" s="177">
        <f>ROUND(E61*H61,2)</f>
        <v>0</v>
      </c>
      <c r="J61" s="178"/>
      <c r="K61" s="177">
        <f>ROUND(E61*J61,2)</f>
        <v>0</v>
      </c>
      <c r="L61" s="177">
        <v>21</v>
      </c>
      <c r="M61" s="177">
        <f>G61*(1+L61/100)</f>
        <v>0</v>
      </c>
      <c r="N61" s="176">
        <v>2.478E-2</v>
      </c>
      <c r="O61" s="176">
        <f>ROUND(E61*N61,2)</f>
        <v>0.45</v>
      </c>
      <c r="P61" s="176">
        <v>0</v>
      </c>
      <c r="Q61" s="176">
        <f>ROUND(E61*P61,2)</f>
        <v>0</v>
      </c>
      <c r="R61" s="177"/>
      <c r="S61" s="177" t="s">
        <v>148</v>
      </c>
      <c r="T61" s="179" t="s">
        <v>149</v>
      </c>
      <c r="U61" s="160">
        <v>0.54700000000000004</v>
      </c>
      <c r="V61" s="160">
        <f>ROUND(E61*U61,2)</f>
        <v>9.85</v>
      </c>
      <c r="W61" s="160"/>
      <c r="X61" s="160" t="s">
        <v>150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151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92" t="s">
        <v>229</v>
      </c>
      <c r="D62" s="162"/>
      <c r="E62" s="163">
        <v>18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49"/>
      <c r="Z62" s="149"/>
      <c r="AA62" s="149"/>
      <c r="AB62" s="149"/>
      <c r="AC62" s="149"/>
      <c r="AD62" s="149"/>
      <c r="AE62" s="149"/>
      <c r="AF62" s="149"/>
      <c r="AG62" s="149" t="s">
        <v>170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73">
        <v>27</v>
      </c>
      <c r="B63" s="174" t="s">
        <v>230</v>
      </c>
      <c r="C63" s="191" t="s">
        <v>231</v>
      </c>
      <c r="D63" s="175" t="s">
        <v>224</v>
      </c>
      <c r="E63" s="176">
        <v>12</v>
      </c>
      <c r="F63" s="177">
        <f>H63+J63</f>
        <v>0</v>
      </c>
      <c r="G63" s="177">
        <f>ROUND(E63*F63,2)</f>
        <v>0</v>
      </c>
      <c r="H63" s="178"/>
      <c r="I63" s="177">
        <f>ROUND(E63*H63,2)</f>
        <v>0</v>
      </c>
      <c r="J63" s="178"/>
      <c r="K63" s="177">
        <f>ROUND(E63*J63,2)</f>
        <v>0</v>
      </c>
      <c r="L63" s="177">
        <v>21</v>
      </c>
      <c r="M63" s="177">
        <f>G63*(1+L63/100)</f>
        <v>0</v>
      </c>
      <c r="N63" s="176">
        <v>8.6899999999999998E-3</v>
      </c>
      <c r="O63" s="176">
        <f>ROUND(E63*N63,2)</f>
        <v>0.1</v>
      </c>
      <c r="P63" s="176">
        <v>0</v>
      </c>
      <c r="Q63" s="176">
        <f>ROUND(E63*P63,2)</f>
        <v>0</v>
      </c>
      <c r="R63" s="177"/>
      <c r="S63" s="177" t="s">
        <v>148</v>
      </c>
      <c r="T63" s="179" t="s">
        <v>149</v>
      </c>
      <c r="U63" s="160">
        <v>0.70299999999999996</v>
      </c>
      <c r="V63" s="160">
        <f>ROUND(E63*U63,2)</f>
        <v>8.44</v>
      </c>
      <c r="W63" s="160"/>
      <c r="X63" s="160" t="s">
        <v>150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151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92" t="s">
        <v>232</v>
      </c>
      <c r="D64" s="162"/>
      <c r="E64" s="163">
        <v>12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49"/>
      <c r="Z64" s="149"/>
      <c r="AA64" s="149"/>
      <c r="AB64" s="149"/>
      <c r="AC64" s="149"/>
      <c r="AD64" s="149"/>
      <c r="AE64" s="149"/>
      <c r="AF64" s="149"/>
      <c r="AG64" s="149" t="s">
        <v>170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3">
        <v>28</v>
      </c>
      <c r="B65" s="174" t="s">
        <v>233</v>
      </c>
      <c r="C65" s="191" t="s">
        <v>234</v>
      </c>
      <c r="D65" s="175" t="s">
        <v>224</v>
      </c>
      <c r="E65" s="176">
        <v>12</v>
      </c>
      <c r="F65" s="177">
        <f>H65+J65</f>
        <v>0</v>
      </c>
      <c r="G65" s="177">
        <f>ROUND(E65*F65,2)</f>
        <v>0</v>
      </c>
      <c r="H65" s="178"/>
      <c r="I65" s="177">
        <f>ROUND(E65*H65,2)</f>
        <v>0</v>
      </c>
      <c r="J65" s="178"/>
      <c r="K65" s="177">
        <f>ROUND(E65*J65,2)</f>
        <v>0</v>
      </c>
      <c r="L65" s="177">
        <v>21</v>
      </c>
      <c r="M65" s="177">
        <f>G65*(1+L65/100)</f>
        <v>0</v>
      </c>
      <c r="N65" s="176">
        <v>1.2710000000000001E-2</v>
      </c>
      <c r="O65" s="176">
        <f>ROUND(E65*N65,2)</f>
        <v>0.15</v>
      </c>
      <c r="P65" s="176">
        <v>0</v>
      </c>
      <c r="Q65" s="176">
        <f>ROUND(E65*P65,2)</f>
        <v>0</v>
      </c>
      <c r="R65" s="177"/>
      <c r="S65" s="177" t="s">
        <v>148</v>
      </c>
      <c r="T65" s="179" t="s">
        <v>149</v>
      </c>
      <c r="U65" s="160">
        <v>1.153</v>
      </c>
      <c r="V65" s="160">
        <f>ROUND(E65*U65,2)</f>
        <v>13.84</v>
      </c>
      <c r="W65" s="160"/>
      <c r="X65" s="160" t="s">
        <v>150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151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92" t="s">
        <v>232</v>
      </c>
      <c r="D66" s="162"/>
      <c r="E66" s="163">
        <v>12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49"/>
      <c r="Z66" s="149"/>
      <c r="AA66" s="149"/>
      <c r="AB66" s="149"/>
      <c r="AC66" s="149"/>
      <c r="AD66" s="149"/>
      <c r="AE66" s="149"/>
      <c r="AF66" s="149"/>
      <c r="AG66" s="149" t="s">
        <v>170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1" x14ac:dyDescent="0.2">
      <c r="A67" s="173">
        <v>29</v>
      </c>
      <c r="B67" s="174" t="s">
        <v>235</v>
      </c>
      <c r="C67" s="191" t="s">
        <v>236</v>
      </c>
      <c r="D67" s="175" t="s">
        <v>166</v>
      </c>
      <c r="E67" s="176">
        <v>17.600000000000001</v>
      </c>
      <c r="F67" s="177">
        <f>H67+J67</f>
        <v>0</v>
      </c>
      <c r="G67" s="177">
        <f>ROUND(E67*F67,2)</f>
        <v>0</v>
      </c>
      <c r="H67" s="178"/>
      <c r="I67" s="177">
        <f>ROUND(E67*H67,2)</f>
        <v>0</v>
      </c>
      <c r="J67" s="178"/>
      <c r="K67" s="177">
        <f>ROUND(E67*J67,2)</f>
        <v>0</v>
      </c>
      <c r="L67" s="177">
        <v>21</v>
      </c>
      <c r="M67" s="177">
        <f>G67*(1+L67/100)</f>
        <v>0</v>
      </c>
      <c r="N67" s="176">
        <v>0</v>
      </c>
      <c r="O67" s="176">
        <f>ROUND(E67*N67,2)</f>
        <v>0</v>
      </c>
      <c r="P67" s="176">
        <v>2.2999999999999998</v>
      </c>
      <c r="Q67" s="176">
        <f>ROUND(E67*P67,2)</f>
        <v>40.479999999999997</v>
      </c>
      <c r="R67" s="177"/>
      <c r="S67" s="177" t="s">
        <v>148</v>
      </c>
      <c r="T67" s="179" t="s">
        <v>149</v>
      </c>
      <c r="U67" s="160">
        <v>0.78</v>
      </c>
      <c r="V67" s="160">
        <f>ROUND(E67*U67,2)</f>
        <v>13.73</v>
      </c>
      <c r="W67" s="160"/>
      <c r="X67" s="160" t="s">
        <v>150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151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92" t="s">
        <v>237</v>
      </c>
      <c r="D68" s="162"/>
      <c r="E68" s="163">
        <v>14.3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49"/>
      <c r="Z68" s="149"/>
      <c r="AA68" s="149"/>
      <c r="AB68" s="149"/>
      <c r="AC68" s="149"/>
      <c r="AD68" s="149"/>
      <c r="AE68" s="149"/>
      <c r="AF68" s="149"/>
      <c r="AG68" s="149" t="s">
        <v>170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2" t="s">
        <v>238</v>
      </c>
      <c r="D69" s="162"/>
      <c r="E69" s="163">
        <v>1.2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49"/>
      <c r="Z69" s="149"/>
      <c r="AA69" s="149"/>
      <c r="AB69" s="149"/>
      <c r="AC69" s="149"/>
      <c r="AD69" s="149"/>
      <c r="AE69" s="149"/>
      <c r="AF69" s="149"/>
      <c r="AG69" s="149" t="s">
        <v>170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92" t="s">
        <v>239</v>
      </c>
      <c r="D70" s="162"/>
      <c r="E70" s="163">
        <v>0.6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49"/>
      <c r="Z70" s="149"/>
      <c r="AA70" s="149"/>
      <c r="AB70" s="149"/>
      <c r="AC70" s="149"/>
      <c r="AD70" s="149"/>
      <c r="AE70" s="149"/>
      <c r="AF70" s="149"/>
      <c r="AG70" s="149" t="s">
        <v>170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192" t="s">
        <v>240</v>
      </c>
      <c r="D71" s="162"/>
      <c r="E71" s="163">
        <v>0.65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49"/>
      <c r="Z71" s="149"/>
      <c r="AA71" s="149"/>
      <c r="AB71" s="149"/>
      <c r="AC71" s="149"/>
      <c r="AD71" s="149"/>
      <c r="AE71" s="149"/>
      <c r="AF71" s="149"/>
      <c r="AG71" s="149" t="s">
        <v>170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92" t="s">
        <v>239</v>
      </c>
      <c r="D72" s="162"/>
      <c r="E72" s="163">
        <v>0.6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49"/>
      <c r="Z72" s="149"/>
      <c r="AA72" s="149"/>
      <c r="AB72" s="149"/>
      <c r="AC72" s="149"/>
      <c r="AD72" s="149"/>
      <c r="AE72" s="149"/>
      <c r="AF72" s="149"/>
      <c r="AG72" s="149" t="s">
        <v>170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92" t="s">
        <v>241</v>
      </c>
      <c r="D73" s="162"/>
      <c r="E73" s="163">
        <v>0.25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49"/>
      <c r="Z73" s="149"/>
      <c r="AA73" s="149"/>
      <c r="AB73" s="149"/>
      <c r="AC73" s="149"/>
      <c r="AD73" s="149"/>
      <c r="AE73" s="149"/>
      <c r="AF73" s="149"/>
      <c r="AG73" s="149" t="s">
        <v>170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73">
        <v>30</v>
      </c>
      <c r="B74" s="174" t="s">
        <v>242</v>
      </c>
      <c r="C74" s="191" t="s">
        <v>243</v>
      </c>
      <c r="D74" s="175" t="s">
        <v>166</v>
      </c>
      <c r="E74" s="176">
        <v>67.59</v>
      </c>
      <c r="F74" s="177">
        <f>H74+J74</f>
        <v>0</v>
      </c>
      <c r="G74" s="177">
        <f>ROUND(E74*F74,2)</f>
        <v>0</v>
      </c>
      <c r="H74" s="178"/>
      <c r="I74" s="177">
        <f>ROUND(E74*H74,2)</f>
        <v>0</v>
      </c>
      <c r="J74" s="178"/>
      <c r="K74" s="177">
        <f>ROUND(E74*J74,2)</f>
        <v>0</v>
      </c>
      <c r="L74" s="177">
        <v>21</v>
      </c>
      <c r="M74" s="177">
        <f>G74*(1+L74/100)</f>
        <v>0</v>
      </c>
      <c r="N74" s="176">
        <v>0</v>
      </c>
      <c r="O74" s="176">
        <f>ROUND(E74*N74,2)</f>
        <v>0</v>
      </c>
      <c r="P74" s="176">
        <v>2.5</v>
      </c>
      <c r="Q74" s="176">
        <f>ROUND(E74*P74,2)</f>
        <v>168.98</v>
      </c>
      <c r="R74" s="177"/>
      <c r="S74" s="177" t="s">
        <v>148</v>
      </c>
      <c r="T74" s="179" t="s">
        <v>149</v>
      </c>
      <c r="U74" s="160">
        <v>1.4</v>
      </c>
      <c r="V74" s="160">
        <f>ROUND(E74*U74,2)</f>
        <v>94.63</v>
      </c>
      <c r="W74" s="160"/>
      <c r="X74" s="160" t="s">
        <v>150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151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92" t="s">
        <v>244</v>
      </c>
      <c r="D75" s="162"/>
      <c r="E75" s="163">
        <v>43.5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49"/>
      <c r="Z75" s="149"/>
      <c r="AA75" s="149"/>
      <c r="AB75" s="149"/>
      <c r="AC75" s="149"/>
      <c r="AD75" s="149"/>
      <c r="AE75" s="149"/>
      <c r="AF75" s="149"/>
      <c r="AG75" s="149" t="s">
        <v>170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92" t="s">
        <v>245</v>
      </c>
      <c r="D76" s="162"/>
      <c r="E76" s="163">
        <v>7.2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49"/>
      <c r="Z76" s="149"/>
      <c r="AA76" s="149"/>
      <c r="AB76" s="149"/>
      <c r="AC76" s="149"/>
      <c r="AD76" s="149"/>
      <c r="AE76" s="149"/>
      <c r="AF76" s="149"/>
      <c r="AG76" s="149" t="s">
        <v>170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92" t="s">
        <v>246</v>
      </c>
      <c r="D77" s="162"/>
      <c r="E77" s="163">
        <v>3.6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49"/>
      <c r="Z77" s="149"/>
      <c r="AA77" s="149"/>
      <c r="AB77" s="149"/>
      <c r="AC77" s="149"/>
      <c r="AD77" s="149"/>
      <c r="AE77" s="149"/>
      <c r="AF77" s="149"/>
      <c r="AG77" s="149" t="s">
        <v>170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92" t="s">
        <v>247</v>
      </c>
      <c r="D78" s="162"/>
      <c r="E78" s="163">
        <v>6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49"/>
      <c r="Z78" s="149"/>
      <c r="AA78" s="149"/>
      <c r="AB78" s="149"/>
      <c r="AC78" s="149"/>
      <c r="AD78" s="149"/>
      <c r="AE78" s="149"/>
      <c r="AF78" s="149"/>
      <c r="AG78" s="149" t="s">
        <v>170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92" t="s">
        <v>248</v>
      </c>
      <c r="D79" s="162"/>
      <c r="E79" s="163">
        <v>1.8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49"/>
      <c r="Z79" s="149"/>
      <c r="AA79" s="149"/>
      <c r="AB79" s="149"/>
      <c r="AC79" s="149"/>
      <c r="AD79" s="149"/>
      <c r="AE79" s="149"/>
      <c r="AF79" s="149"/>
      <c r="AG79" s="149" t="s">
        <v>170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2" t="s">
        <v>249</v>
      </c>
      <c r="D80" s="162"/>
      <c r="E80" s="163">
        <v>1.95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49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2" t="s">
        <v>248</v>
      </c>
      <c r="D81" s="162"/>
      <c r="E81" s="163">
        <v>1.8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49"/>
      <c r="Z81" s="149"/>
      <c r="AA81" s="149"/>
      <c r="AB81" s="149"/>
      <c r="AC81" s="149"/>
      <c r="AD81" s="149"/>
      <c r="AE81" s="149"/>
      <c r="AF81" s="149"/>
      <c r="AG81" s="149" t="s">
        <v>170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92" t="s">
        <v>250</v>
      </c>
      <c r="D82" s="162"/>
      <c r="E82" s="163">
        <v>1.5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49"/>
      <c r="Z82" s="149"/>
      <c r="AA82" s="149"/>
      <c r="AB82" s="149"/>
      <c r="AC82" s="149"/>
      <c r="AD82" s="149"/>
      <c r="AE82" s="149"/>
      <c r="AF82" s="149"/>
      <c r="AG82" s="149" t="s">
        <v>170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92" t="s">
        <v>251</v>
      </c>
      <c r="D83" s="162"/>
      <c r="E83" s="163">
        <v>0.24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49"/>
      <c r="Z83" s="149"/>
      <c r="AA83" s="149"/>
      <c r="AB83" s="149"/>
      <c r="AC83" s="149"/>
      <c r="AD83" s="149"/>
      <c r="AE83" s="149"/>
      <c r="AF83" s="149"/>
      <c r="AG83" s="149" t="s">
        <v>170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80">
        <v>31</v>
      </c>
      <c r="B84" s="181" t="s">
        <v>252</v>
      </c>
      <c r="C84" s="190" t="s">
        <v>253</v>
      </c>
      <c r="D84" s="182" t="s">
        <v>166</v>
      </c>
      <c r="E84" s="183">
        <v>112</v>
      </c>
      <c r="F84" s="184">
        <f>H84+J84</f>
        <v>0</v>
      </c>
      <c r="G84" s="184">
        <f>ROUND(E84*F84,2)</f>
        <v>0</v>
      </c>
      <c r="H84" s="185"/>
      <c r="I84" s="184">
        <f>ROUND(E84*H84,2)</f>
        <v>0</v>
      </c>
      <c r="J84" s="185"/>
      <c r="K84" s="184">
        <f>ROUND(E84*J84,2)</f>
        <v>0</v>
      </c>
      <c r="L84" s="184">
        <v>21</v>
      </c>
      <c r="M84" s="184">
        <f>G84*(1+L84/100)</f>
        <v>0</v>
      </c>
      <c r="N84" s="183">
        <v>0</v>
      </c>
      <c r="O84" s="183">
        <f>ROUND(E84*N84,2)</f>
        <v>0</v>
      </c>
      <c r="P84" s="183">
        <v>0</v>
      </c>
      <c r="Q84" s="183">
        <f>ROUND(E84*P84,2)</f>
        <v>0</v>
      </c>
      <c r="R84" s="184"/>
      <c r="S84" s="184" t="s">
        <v>148</v>
      </c>
      <c r="T84" s="186" t="s">
        <v>149</v>
      </c>
      <c r="U84" s="160">
        <v>1.7629999999999999</v>
      </c>
      <c r="V84" s="160">
        <f>ROUND(E84*U84,2)</f>
        <v>197.46</v>
      </c>
      <c r="W84" s="160"/>
      <c r="X84" s="160" t="s">
        <v>150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151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80">
        <v>32</v>
      </c>
      <c r="B85" s="181" t="s">
        <v>254</v>
      </c>
      <c r="C85" s="190" t="s">
        <v>255</v>
      </c>
      <c r="D85" s="182" t="s">
        <v>166</v>
      </c>
      <c r="E85" s="183">
        <v>45.7</v>
      </c>
      <c r="F85" s="184">
        <f>H85+J85</f>
        <v>0</v>
      </c>
      <c r="G85" s="184">
        <f>ROUND(E85*F85,2)</f>
        <v>0</v>
      </c>
      <c r="H85" s="185"/>
      <c r="I85" s="184">
        <f>ROUND(E85*H85,2)</f>
        <v>0</v>
      </c>
      <c r="J85" s="185"/>
      <c r="K85" s="184">
        <f>ROUND(E85*J85,2)</f>
        <v>0</v>
      </c>
      <c r="L85" s="184">
        <v>21</v>
      </c>
      <c r="M85" s="184">
        <f>G85*(1+L85/100)</f>
        <v>0</v>
      </c>
      <c r="N85" s="183">
        <v>0</v>
      </c>
      <c r="O85" s="183">
        <f>ROUND(E85*N85,2)</f>
        <v>0</v>
      </c>
      <c r="P85" s="183">
        <v>0</v>
      </c>
      <c r="Q85" s="183">
        <f>ROUND(E85*P85,2)</f>
        <v>0</v>
      </c>
      <c r="R85" s="184"/>
      <c r="S85" s="184" t="s">
        <v>148</v>
      </c>
      <c r="T85" s="186" t="s">
        <v>149</v>
      </c>
      <c r="U85" s="160">
        <v>2.2490000000000001</v>
      </c>
      <c r="V85" s="160">
        <f>ROUND(E85*U85,2)</f>
        <v>102.78</v>
      </c>
      <c r="W85" s="160"/>
      <c r="X85" s="160" t="s">
        <v>150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151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80">
        <v>33</v>
      </c>
      <c r="B86" s="181" t="s">
        <v>256</v>
      </c>
      <c r="C86" s="190" t="s">
        <v>257</v>
      </c>
      <c r="D86" s="182" t="s">
        <v>166</v>
      </c>
      <c r="E86" s="183">
        <v>45.7</v>
      </c>
      <c r="F86" s="184">
        <f>H86+J86</f>
        <v>0</v>
      </c>
      <c r="G86" s="184">
        <f>ROUND(E86*F86,2)</f>
        <v>0</v>
      </c>
      <c r="H86" s="185"/>
      <c r="I86" s="184">
        <f>ROUND(E86*H86,2)</f>
        <v>0</v>
      </c>
      <c r="J86" s="185"/>
      <c r="K86" s="184">
        <f>ROUND(E86*J86,2)</f>
        <v>0</v>
      </c>
      <c r="L86" s="184">
        <v>21</v>
      </c>
      <c r="M86" s="184">
        <f>G86*(1+L86/100)</f>
        <v>0</v>
      </c>
      <c r="N86" s="183">
        <v>0</v>
      </c>
      <c r="O86" s="183">
        <f>ROUND(E86*N86,2)</f>
        <v>0</v>
      </c>
      <c r="P86" s="183">
        <v>0</v>
      </c>
      <c r="Q86" s="183">
        <f>ROUND(E86*P86,2)</f>
        <v>0</v>
      </c>
      <c r="R86" s="184"/>
      <c r="S86" s="184" t="s">
        <v>148</v>
      </c>
      <c r="T86" s="186" t="s">
        <v>149</v>
      </c>
      <c r="U86" s="160">
        <v>0.107</v>
      </c>
      <c r="V86" s="160">
        <f>ROUND(E86*U86,2)</f>
        <v>4.8899999999999997</v>
      </c>
      <c r="W86" s="160"/>
      <c r="X86" s="160" t="s">
        <v>150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151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ht="22.5" outlineLevel="1" x14ac:dyDescent="0.2">
      <c r="A87" s="173">
        <v>34</v>
      </c>
      <c r="B87" s="174" t="s">
        <v>258</v>
      </c>
      <c r="C87" s="191" t="s">
        <v>259</v>
      </c>
      <c r="D87" s="175" t="s">
        <v>166</v>
      </c>
      <c r="E87" s="176">
        <v>45.7</v>
      </c>
      <c r="F87" s="177">
        <f>H87+J87</f>
        <v>0</v>
      </c>
      <c r="G87" s="177">
        <f>ROUND(E87*F87,2)</f>
        <v>0</v>
      </c>
      <c r="H87" s="178"/>
      <c r="I87" s="177">
        <f>ROUND(E87*H87,2)</f>
        <v>0</v>
      </c>
      <c r="J87" s="178"/>
      <c r="K87" s="177">
        <f>ROUND(E87*J87,2)</f>
        <v>0</v>
      </c>
      <c r="L87" s="177">
        <v>21</v>
      </c>
      <c r="M87" s="177">
        <f>G87*(1+L87/100)</f>
        <v>0</v>
      </c>
      <c r="N87" s="176">
        <v>0</v>
      </c>
      <c r="O87" s="176">
        <f>ROUND(E87*N87,2)</f>
        <v>0</v>
      </c>
      <c r="P87" s="176">
        <v>0</v>
      </c>
      <c r="Q87" s="176">
        <f>ROUND(E87*P87,2)</f>
        <v>0</v>
      </c>
      <c r="R87" s="177"/>
      <c r="S87" s="177" t="s">
        <v>148</v>
      </c>
      <c r="T87" s="179" t="s">
        <v>149</v>
      </c>
      <c r="U87" s="160">
        <v>2.9649999999999999</v>
      </c>
      <c r="V87" s="160">
        <f>ROUND(E87*U87,2)</f>
        <v>135.5</v>
      </c>
      <c r="W87" s="160"/>
      <c r="X87" s="160" t="s">
        <v>150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151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92" t="s">
        <v>260</v>
      </c>
      <c r="D88" s="162"/>
      <c r="E88" s="163">
        <v>78.400000000000006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49"/>
      <c r="Z88" s="149"/>
      <c r="AA88" s="149"/>
      <c r="AB88" s="149"/>
      <c r="AC88" s="149"/>
      <c r="AD88" s="149"/>
      <c r="AE88" s="149"/>
      <c r="AF88" s="149"/>
      <c r="AG88" s="149" t="s">
        <v>170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92" t="s">
        <v>261</v>
      </c>
      <c r="D89" s="162"/>
      <c r="E89" s="163">
        <v>13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49"/>
      <c r="Z89" s="149"/>
      <c r="AA89" s="149"/>
      <c r="AB89" s="149"/>
      <c r="AC89" s="149"/>
      <c r="AD89" s="149"/>
      <c r="AE89" s="149"/>
      <c r="AF89" s="149"/>
      <c r="AG89" s="149" t="s">
        <v>170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93" t="s">
        <v>262</v>
      </c>
      <c r="D90" s="164"/>
      <c r="E90" s="165"/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49"/>
      <c r="Z90" s="149"/>
      <c r="AA90" s="149"/>
      <c r="AB90" s="149"/>
      <c r="AC90" s="149"/>
      <c r="AD90" s="149"/>
      <c r="AE90" s="149"/>
      <c r="AF90" s="149"/>
      <c r="AG90" s="149" t="s">
        <v>170</v>
      </c>
      <c r="AH90" s="149">
        <v>1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92" t="s">
        <v>263</v>
      </c>
      <c r="D91" s="162"/>
      <c r="E91" s="163"/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49"/>
      <c r="Z91" s="149"/>
      <c r="AA91" s="149"/>
      <c r="AB91" s="149"/>
      <c r="AC91" s="149"/>
      <c r="AD91" s="149"/>
      <c r="AE91" s="149"/>
      <c r="AF91" s="149"/>
      <c r="AG91" s="149" t="s">
        <v>170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92" t="s">
        <v>264</v>
      </c>
      <c r="D92" s="162"/>
      <c r="E92" s="163">
        <v>-45.7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49"/>
      <c r="Z92" s="149"/>
      <c r="AA92" s="149"/>
      <c r="AB92" s="149"/>
      <c r="AC92" s="149"/>
      <c r="AD92" s="149"/>
      <c r="AE92" s="149"/>
      <c r="AF92" s="149"/>
      <c r="AG92" s="149" t="s">
        <v>170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80">
        <v>35</v>
      </c>
      <c r="B93" s="181" t="s">
        <v>265</v>
      </c>
      <c r="C93" s="190" t="s">
        <v>266</v>
      </c>
      <c r="D93" s="182" t="s">
        <v>166</v>
      </c>
      <c r="E93" s="183">
        <v>45.7</v>
      </c>
      <c r="F93" s="184">
        <f>H93+J93</f>
        <v>0</v>
      </c>
      <c r="G93" s="184">
        <f>ROUND(E93*F93,2)</f>
        <v>0</v>
      </c>
      <c r="H93" s="185"/>
      <c r="I93" s="184">
        <f>ROUND(E93*H93,2)</f>
        <v>0</v>
      </c>
      <c r="J93" s="185"/>
      <c r="K93" s="184">
        <f>ROUND(E93*J93,2)</f>
        <v>0</v>
      </c>
      <c r="L93" s="184">
        <v>21</v>
      </c>
      <c r="M93" s="184">
        <f>G93*(1+L93/100)</f>
        <v>0</v>
      </c>
      <c r="N93" s="183">
        <v>0</v>
      </c>
      <c r="O93" s="183">
        <f>ROUND(E93*N93,2)</f>
        <v>0</v>
      </c>
      <c r="P93" s="183">
        <v>0</v>
      </c>
      <c r="Q93" s="183">
        <f>ROUND(E93*P93,2)</f>
        <v>0</v>
      </c>
      <c r="R93" s="184"/>
      <c r="S93" s="184" t="s">
        <v>148</v>
      </c>
      <c r="T93" s="186" t="s">
        <v>149</v>
      </c>
      <c r="U93" s="160">
        <v>0.154</v>
      </c>
      <c r="V93" s="160">
        <f>ROUND(E93*U93,2)</f>
        <v>7.04</v>
      </c>
      <c r="W93" s="160"/>
      <c r="X93" s="160" t="s">
        <v>150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151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 x14ac:dyDescent="0.2">
      <c r="A94" s="173">
        <v>36</v>
      </c>
      <c r="B94" s="174" t="s">
        <v>267</v>
      </c>
      <c r="C94" s="191" t="s">
        <v>268</v>
      </c>
      <c r="D94" s="175" t="s">
        <v>166</v>
      </c>
      <c r="E94" s="176">
        <v>220.2296</v>
      </c>
      <c r="F94" s="177">
        <f>H94+J94</f>
        <v>0</v>
      </c>
      <c r="G94" s="177">
        <f>ROUND(E94*F94,2)</f>
        <v>0</v>
      </c>
      <c r="H94" s="178"/>
      <c r="I94" s="177">
        <f>ROUND(E94*H94,2)</f>
        <v>0</v>
      </c>
      <c r="J94" s="178"/>
      <c r="K94" s="177">
        <f>ROUND(E94*J94,2)</f>
        <v>0</v>
      </c>
      <c r="L94" s="177">
        <v>21</v>
      </c>
      <c r="M94" s="177">
        <f>G94*(1+L94/100)</f>
        <v>0</v>
      </c>
      <c r="N94" s="176">
        <v>0</v>
      </c>
      <c r="O94" s="176">
        <f>ROUND(E94*N94,2)</f>
        <v>0</v>
      </c>
      <c r="P94" s="176">
        <v>0</v>
      </c>
      <c r="Q94" s="176">
        <f>ROUND(E94*P94,2)</f>
        <v>0</v>
      </c>
      <c r="R94" s="177"/>
      <c r="S94" s="177" t="s">
        <v>148</v>
      </c>
      <c r="T94" s="179" t="s">
        <v>149</v>
      </c>
      <c r="U94" s="160">
        <v>0.16</v>
      </c>
      <c r="V94" s="160">
        <f>ROUND(E94*U94,2)</f>
        <v>35.24</v>
      </c>
      <c r="W94" s="160"/>
      <c r="X94" s="160" t="s">
        <v>150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151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92" t="s">
        <v>269</v>
      </c>
      <c r="D95" s="162"/>
      <c r="E95" s="163">
        <v>561.54999999999995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49"/>
      <c r="Z95" s="149"/>
      <c r="AA95" s="149"/>
      <c r="AB95" s="149"/>
      <c r="AC95" s="149"/>
      <c r="AD95" s="149"/>
      <c r="AE95" s="149"/>
      <c r="AF95" s="149"/>
      <c r="AG95" s="149" t="s">
        <v>170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92" t="s">
        <v>270</v>
      </c>
      <c r="D96" s="162"/>
      <c r="E96" s="163">
        <v>12.96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49"/>
      <c r="Z96" s="149"/>
      <c r="AA96" s="149"/>
      <c r="AB96" s="149"/>
      <c r="AC96" s="149"/>
      <c r="AD96" s="149"/>
      <c r="AE96" s="149"/>
      <c r="AF96" s="149"/>
      <c r="AG96" s="149" t="s">
        <v>170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92" t="s">
        <v>271</v>
      </c>
      <c r="D97" s="162"/>
      <c r="E97" s="163">
        <v>6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49"/>
      <c r="Z97" s="149"/>
      <c r="AA97" s="149"/>
      <c r="AB97" s="149"/>
      <c r="AC97" s="149"/>
      <c r="AD97" s="149"/>
      <c r="AE97" s="149"/>
      <c r="AF97" s="149"/>
      <c r="AG97" s="149" t="s">
        <v>170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92" t="s">
        <v>272</v>
      </c>
      <c r="D98" s="162"/>
      <c r="E98" s="163">
        <v>14.04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49"/>
      <c r="Z98" s="149"/>
      <c r="AA98" s="149"/>
      <c r="AB98" s="149"/>
      <c r="AC98" s="149"/>
      <c r="AD98" s="149"/>
      <c r="AE98" s="149"/>
      <c r="AF98" s="149"/>
      <c r="AG98" s="149" t="s">
        <v>170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92" t="s">
        <v>270</v>
      </c>
      <c r="D99" s="162"/>
      <c r="E99" s="163">
        <v>12.96</v>
      </c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49"/>
      <c r="Z99" s="149"/>
      <c r="AA99" s="149"/>
      <c r="AB99" s="149"/>
      <c r="AC99" s="149"/>
      <c r="AD99" s="149"/>
      <c r="AE99" s="149"/>
      <c r="AF99" s="149"/>
      <c r="AG99" s="149" t="s">
        <v>170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92" t="s">
        <v>273</v>
      </c>
      <c r="D100" s="162"/>
      <c r="E100" s="163">
        <v>24.96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170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92" t="s">
        <v>274</v>
      </c>
      <c r="D101" s="162"/>
      <c r="E101" s="163">
        <v>33.75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170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92" t="s">
        <v>275</v>
      </c>
      <c r="D102" s="162"/>
      <c r="E102" s="163"/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170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92" t="s">
        <v>276</v>
      </c>
      <c r="D103" s="162"/>
      <c r="E103" s="163">
        <v>-31.68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170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92" t="s">
        <v>277</v>
      </c>
      <c r="D104" s="162"/>
      <c r="E104" s="163">
        <v>-4</v>
      </c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170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92" t="s">
        <v>278</v>
      </c>
      <c r="D105" s="162"/>
      <c r="E105" s="163">
        <v>-57.6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92" t="s">
        <v>279</v>
      </c>
      <c r="D106" s="162"/>
      <c r="E106" s="163">
        <v>-96</v>
      </c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92" t="s">
        <v>280</v>
      </c>
      <c r="D107" s="162"/>
      <c r="E107" s="163">
        <v>-8.64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170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92" t="s">
        <v>281</v>
      </c>
      <c r="D108" s="162"/>
      <c r="E108" s="163">
        <v>-1.5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170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92" t="s">
        <v>282</v>
      </c>
      <c r="D109" s="162"/>
      <c r="E109" s="163">
        <v>-9.36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170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92" t="s">
        <v>280</v>
      </c>
      <c r="D110" s="162"/>
      <c r="E110" s="163">
        <v>-8.64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170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92" t="s">
        <v>283</v>
      </c>
      <c r="D111" s="162"/>
      <c r="E111" s="163">
        <v>-3.84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170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92" t="s">
        <v>284</v>
      </c>
      <c r="D112" s="162"/>
      <c r="E112" s="163">
        <v>-4.5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170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193" t="s">
        <v>262</v>
      </c>
      <c r="D113" s="164"/>
      <c r="E113" s="165"/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170</v>
      </c>
      <c r="AH113" s="149">
        <v>1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92" t="s">
        <v>285</v>
      </c>
      <c r="D114" s="162"/>
      <c r="E114" s="163"/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170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92" t="s">
        <v>286</v>
      </c>
      <c r="D115" s="162"/>
      <c r="E115" s="163">
        <v>-220.23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170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80">
        <v>37</v>
      </c>
      <c r="B116" s="181" t="s">
        <v>287</v>
      </c>
      <c r="C116" s="190" t="s">
        <v>288</v>
      </c>
      <c r="D116" s="182" t="s">
        <v>166</v>
      </c>
      <c r="E116" s="183">
        <v>220.2296</v>
      </c>
      <c r="F116" s="184">
        <f>H116+J116</f>
        <v>0</v>
      </c>
      <c r="G116" s="184">
        <f>ROUND(E116*F116,2)</f>
        <v>0</v>
      </c>
      <c r="H116" s="185"/>
      <c r="I116" s="184">
        <f>ROUND(E116*H116,2)</f>
        <v>0</v>
      </c>
      <c r="J116" s="185"/>
      <c r="K116" s="184">
        <f>ROUND(E116*J116,2)</f>
        <v>0</v>
      </c>
      <c r="L116" s="184">
        <v>21</v>
      </c>
      <c r="M116" s="184">
        <f>G116*(1+L116/100)</f>
        <v>0</v>
      </c>
      <c r="N116" s="183">
        <v>0</v>
      </c>
      <c r="O116" s="183">
        <f>ROUND(E116*N116,2)</f>
        <v>0</v>
      </c>
      <c r="P116" s="183">
        <v>0</v>
      </c>
      <c r="Q116" s="183">
        <f>ROUND(E116*P116,2)</f>
        <v>0</v>
      </c>
      <c r="R116" s="184"/>
      <c r="S116" s="184" t="s">
        <v>148</v>
      </c>
      <c r="T116" s="186" t="s">
        <v>149</v>
      </c>
      <c r="U116" s="160">
        <v>8.4000000000000005E-2</v>
      </c>
      <c r="V116" s="160">
        <f>ROUND(E116*U116,2)</f>
        <v>18.5</v>
      </c>
      <c r="W116" s="160"/>
      <c r="X116" s="160" t="s">
        <v>150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151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ht="22.5" outlineLevel="1" x14ac:dyDescent="0.2">
      <c r="A117" s="180">
        <v>38</v>
      </c>
      <c r="B117" s="181" t="s">
        <v>289</v>
      </c>
      <c r="C117" s="190" t="s">
        <v>290</v>
      </c>
      <c r="D117" s="182" t="s">
        <v>166</v>
      </c>
      <c r="E117" s="183">
        <v>220.2296</v>
      </c>
      <c r="F117" s="184">
        <f>H117+J117</f>
        <v>0</v>
      </c>
      <c r="G117" s="184">
        <f>ROUND(E117*F117,2)</f>
        <v>0</v>
      </c>
      <c r="H117" s="185"/>
      <c r="I117" s="184">
        <f>ROUND(E117*H117,2)</f>
        <v>0</v>
      </c>
      <c r="J117" s="185"/>
      <c r="K117" s="184">
        <f>ROUND(E117*J117,2)</f>
        <v>0</v>
      </c>
      <c r="L117" s="184">
        <v>21</v>
      </c>
      <c r="M117" s="184">
        <f>G117*(1+L117/100)</f>
        <v>0</v>
      </c>
      <c r="N117" s="183">
        <v>0</v>
      </c>
      <c r="O117" s="183">
        <f>ROUND(E117*N117,2)</f>
        <v>0</v>
      </c>
      <c r="P117" s="183">
        <v>0</v>
      </c>
      <c r="Q117" s="183">
        <f>ROUND(E117*P117,2)</f>
        <v>0</v>
      </c>
      <c r="R117" s="184"/>
      <c r="S117" s="184" t="s">
        <v>148</v>
      </c>
      <c r="T117" s="186" t="s">
        <v>149</v>
      </c>
      <c r="U117" s="160">
        <v>0.3</v>
      </c>
      <c r="V117" s="160">
        <f>ROUND(E117*U117,2)</f>
        <v>66.069999999999993</v>
      </c>
      <c r="W117" s="160"/>
      <c r="X117" s="160" t="s">
        <v>150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151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80">
        <v>39</v>
      </c>
      <c r="B118" s="181" t="s">
        <v>291</v>
      </c>
      <c r="C118" s="190" t="s">
        <v>292</v>
      </c>
      <c r="D118" s="182" t="s">
        <v>166</v>
      </c>
      <c r="E118" s="183">
        <v>220.2296</v>
      </c>
      <c r="F118" s="184">
        <f>H118+J118</f>
        <v>0</v>
      </c>
      <c r="G118" s="184">
        <f>ROUND(E118*F118,2)</f>
        <v>0</v>
      </c>
      <c r="H118" s="185"/>
      <c r="I118" s="184">
        <f>ROUND(E118*H118,2)</f>
        <v>0</v>
      </c>
      <c r="J118" s="185"/>
      <c r="K118" s="184">
        <f>ROUND(E118*J118,2)</f>
        <v>0</v>
      </c>
      <c r="L118" s="184">
        <v>21</v>
      </c>
      <c r="M118" s="184">
        <f>G118*(1+L118/100)</f>
        <v>0</v>
      </c>
      <c r="N118" s="183">
        <v>0</v>
      </c>
      <c r="O118" s="183">
        <f>ROUND(E118*N118,2)</f>
        <v>0</v>
      </c>
      <c r="P118" s="183">
        <v>0</v>
      </c>
      <c r="Q118" s="183">
        <f>ROUND(E118*P118,2)</f>
        <v>0</v>
      </c>
      <c r="R118" s="184"/>
      <c r="S118" s="184" t="s">
        <v>148</v>
      </c>
      <c r="T118" s="186" t="s">
        <v>149</v>
      </c>
      <c r="U118" s="160">
        <v>0.14829999999999999</v>
      </c>
      <c r="V118" s="160">
        <f>ROUND(E118*U118,2)</f>
        <v>32.659999999999997</v>
      </c>
      <c r="W118" s="160"/>
      <c r="X118" s="160" t="s">
        <v>150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151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22.5" outlineLevel="1" x14ac:dyDescent="0.2">
      <c r="A119" s="173">
        <v>40</v>
      </c>
      <c r="B119" s="174" t="s">
        <v>293</v>
      </c>
      <c r="C119" s="191" t="s">
        <v>294</v>
      </c>
      <c r="D119" s="175" t="s">
        <v>166</v>
      </c>
      <c r="E119" s="176">
        <v>33.237499999999997</v>
      </c>
      <c r="F119" s="177">
        <f>H119+J119</f>
        <v>0</v>
      </c>
      <c r="G119" s="177">
        <f>ROUND(E119*F119,2)</f>
        <v>0</v>
      </c>
      <c r="H119" s="178"/>
      <c r="I119" s="177">
        <f>ROUND(E119*H119,2)</f>
        <v>0</v>
      </c>
      <c r="J119" s="178"/>
      <c r="K119" s="177">
        <f>ROUND(E119*J119,2)</f>
        <v>0</v>
      </c>
      <c r="L119" s="177">
        <v>21</v>
      </c>
      <c r="M119" s="177">
        <f>G119*(1+L119/100)</f>
        <v>0</v>
      </c>
      <c r="N119" s="176">
        <v>0</v>
      </c>
      <c r="O119" s="176">
        <f>ROUND(E119*N119,2)</f>
        <v>0</v>
      </c>
      <c r="P119" s="176">
        <v>0</v>
      </c>
      <c r="Q119" s="176">
        <f>ROUND(E119*P119,2)</f>
        <v>0</v>
      </c>
      <c r="R119" s="177"/>
      <c r="S119" s="177" t="s">
        <v>148</v>
      </c>
      <c r="T119" s="179" t="s">
        <v>149</v>
      </c>
      <c r="U119" s="160">
        <v>3.1309999999999998</v>
      </c>
      <c r="V119" s="160">
        <f>ROUND(E119*U119,2)</f>
        <v>104.07</v>
      </c>
      <c r="W119" s="160"/>
      <c r="X119" s="160" t="s">
        <v>150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151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92" t="s">
        <v>295</v>
      </c>
      <c r="D120" s="162"/>
      <c r="E120" s="163">
        <v>30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170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92" t="s">
        <v>296</v>
      </c>
      <c r="D121" s="162"/>
      <c r="E121" s="163">
        <v>9.3800000000000008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170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92" t="s">
        <v>297</v>
      </c>
      <c r="D122" s="162"/>
      <c r="E122" s="163">
        <v>14.16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170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92" t="s">
        <v>298</v>
      </c>
      <c r="D123" s="162"/>
      <c r="E123" s="163">
        <v>3.38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170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92" t="s">
        <v>299</v>
      </c>
      <c r="D124" s="162"/>
      <c r="E124" s="163">
        <v>9.57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170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93" t="s">
        <v>262</v>
      </c>
      <c r="D125" s="164"/>
      <c r="E125" s="165"/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170</v>
      </c>
      <c r="AH125" s="149">
        <v>1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192" t="s">
        <v>285</v>
      </c>
      <c r="D126" s="162"/>
      <c r="E126" s="163"/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170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192" t="s">
        <v>300</v>
      </c>
      <c r="D127" s="162"/>
      <c r="E127" s="163">
        <v>-33.24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170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80">
        <v>41</v>
      </c>
      <c r="B128" s="181" t="s">
        <v>301</v>
      </c>
      <c r="C128" s="190" t="s">
        <v>302</v>
      </c>
      <c r="D128" s="182" t="s">
        <v>166</v>
      </c>
      <c r="E128" s="183">
        <v>33.237499999999997</v>
      </c>
      <c r="F128" s="184">
        <f>H128+J128</f>
        <v>0</v>
      </c>
      <c r="G128" s="184">
        <f>ROUND(E128*F128,2)</f>
        <v>0</v>
      </c>
      <c r="H128" s="185"/>
      <c r="I128" s="184">
        <f>ROUND(E128*H128,2)</f>
        <v>0</v>
      </c>
      <c r="J128" s="185"/>
      <c r="K128" s="184">
        <f>ROUND(E128*J128,2)</f>
        <v>0</v>
      </c>
      <c r="L128" s="184">
        <v>21</v>
      </c>
      <c r="M128" s="184">
        <f>G128*(1+L128/100)</f>
        <v>0</v>
      </c>
      <c r="N128" s="183">
        <v>0</v>
      </c>
      <c r="O128" s="183">
        <f>ROUND(E128*N128,2)</f>
        <v>0</v>
      </c>
      <c r="P128" s="183">
        <v>0</v>
      </c>
      <c r="Q128" s="183">
        <f>ROUND(E128*P128,2)</f>
        <v>0</v>
      </c>
      <c r="R128" s="184"/>
      <c r="S128" s="184" t="s">
        <v>148</v>
      </c>
      <c r="T128" s="186" t="s">
        <v>149</v>
      </c>
      <c r="U128" s="160">
        <v>0.47399999999999998</v>
      </c>
      <c r="V128" s="160">
        <f>ROUND(E128*U128,2)</f>
        <v>15.75</v>
      </c>
      <c r="W128" s="160"/>
      <c r="X128" s="160" t="s">
        <v>150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151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80">
        <v>42</v>
      </c>
      <c r="B129" s="181" t="s">
        <v>303</v>
      </c>
      <c r="C129" s="190" t="s">
        <v>304</v>
      </c>
      <c r="D129" s="182" t="s">
        <v>166</v>
      </c>
      <c r="E129" s="183">
        <v>33.237499999999997</v>
      </c>
      <c r="F129" s="184">
        <f>H129+J129</f>
        <v>0</v>
      </c>
      <c r="G129" s="184">
        <f>ROUND(E129*F129,2)</f>
        <v>0</v>
      </c>
      <c r="H129" s="185"/>
      <c r="I129" s="184">
        <f>ROUND(E129*H129,2)</f>
        <v>0</v>
      </c>
      <c r="J129" s="185"/>
      <c r="K129" s="184">
        <f>ROUND(E129*J129,2)</f>
        <v>0</v>
      </c>
      <c r="L129" s="184">
        <v>21</v>
      </c>
      <c r="M129" s="184">
        <f>G129*(1+L129/100)</f>
        <v>0</v>
      </c>
      <c r="N129" s="183">
        <v>0</v>
      </c>
      <c r="O129" s="183">
        <f>ROUND(E129*N129,2)</f>
        <v>0</v>
      </c>
      <c r="P129" s="183">
        <v>0</v>
      </c>
      <c r="Q129" s="183">
        <f>ROUND(E129*P129,2)</f>
        <v>0</v>
      </c>
      <c r="R129" s="184"/>
      <c r="S129" s="184" t="s">
        <v>148</v>
      </c>
      <c r="T129" s="186" t="s">
        <v>149</v>
      </c>
      <c r="U129" s="160">
        <v>4.6180000000000003</v>
      </c>
      <c r="V129" s="160">
        <f>ROUND(E129*U129,2)</f>
        <v>153.49</v>
      </c>
      <c r="W129" s="160"/>
      <c r="X129" s="160" t="s">
        <v>150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151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80">
        <v>43</v>
      </c>
      <c r="B130" s="181" t="s">
        <v>305</v>
      </c>
      <c r="C130" s="190" t="s">
        <v>306</v>
      </c>
      <c r="D130" s="182" t="s">
        <v>166</v>
      </c>
      <c r="E130" s="183">
        <v>33.237499999999997</v>
      </c>
      <c r="F130" s="184">
        <f>H130+J130</f>
        <v>0</v>
      </c>
      <c r="G130" s="184">
        <f>ROUND(E130*F130,2)</f>
        <v>0</v>
      </c>
      <c r="H130" s="185"/>
      <c r="I130" s="184">
        <f>ROUND(E130*H130,2)</f>
        <v>0</v>
      </c>
      <c r="J130" s="185"/>
      <c r="K130" s="184">
        <f>ROUND(E130*J130,2)</f>
        <v>0</v>
      </c>
      <c r="L130" s="184">
        <v>21</v>
      </c>
      <c r="M130" s="184">
        <f>G130*(1+L130/100)</f>
        <v>0</v>
      </c>
      <c r="N130" s="183">
        <v>0</v>
      </c>
      <c r="O130" s="183">
        <f>ROUND(E130*N130,2)</f>
        <v>0</v>
      </c>
      <c r="P130" s="183">
        <v>0</v>
      </c>
      <c r="Q130" s="183">
        <f>ROUND(E130*P130,2)</f>
        <v>0</v>
      </c>
      <c r="R130" s="184"/>
      <c r="S130" s="184" t="s">
        <v>148</v>
      </c>
      <c r="T130" s="186" t="s">
        <v>149</v>
      </c>
      <c r="U130" s="160">
        <v>0.747</v>
      </c>
      <c r="V130" s="160">
        <f>ROUND(E130*U130,2)</f>
        <v>24.83</v>
      </c>
      <c r="W130" s="160"/>
      <c r="X130" s="160" t="s">
        <v>150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151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3">
        <v>44</v>
      </c>
      <c r="B131" s="174" t="s">
        <v>307</v>
      </c>
      <c r="C131" s="191" t="s">
        <v>308</v>
      </c>
      <c r="D131" s="175" t="s">
        <v>179</v>
      </c>
      <c r="E131" s="176">
        <v>410</v>
      </c>
      <c r="F131" s="177">
        <f>H131+J131</f>
        <v>0</v>
      </c>
      <c r="G131" s="177">
        <f>ROUND(E131*F131,2)</f>
        <v>0</v>
      </c>
      <c r="H131" s="178"/>
      <c r="I131" s="177">
        <f>ROUND(E131*H131,2)</f>
        <v>0</v>
      </c>
      <c r="J131" s="178"/>
      <c r="K131" s="177">
        <f>ROUND(E131*J131,2)</f>
        <v>0</v>
      </c>
      <c r="L131" s="177">
        <v>21</v>
      </c>
      <c r="M131" s="177">
        <f>G131*(1+L131/100)</f>
        <v>0</v>
      </c>
      <c r="N131" s="176">
        <v>9.8999999999999999E-4</v>
      </c>
      <c r="O131" s="176">
        <f>ROUND(E131*N131,2)</f>
        <v>0.41</v>
      </c>
      <c r="P131" s="176">
        <v>0</v>
      </c>
      <c r="Q131" s="176">
        <f>ROUND(E131*P131,2)</f>
        <v>0</v>
      </c>
      <c r="R131" s="177"/>
      <c r="S131" s="177" t="s">
        <v>148</v>
      </c>
      <c r="T131" s="179" t="s">
        <v>149</v>
      </c>
      <c r="U131" s="160">
        <v>0.23599999999999999</v>
      </c>
      <c r="V131" s="160">
        <f>ROUND(E131*U131,2)</f>
        <v>96.76</v>
      </c>
      <c r="W131" s="160"/>
      <c r="X131" s="160" t="s">
        <v>150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151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92" t="s">
        <v>309</v>
      </c>
      <c r="D132" s="162"/>
      <c r="E132" s="163">
        <v>218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170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92" t="s">
        <v>310</v>
      </c>
      <c r="D133" s="162"/>
      <c r="E133" s="163">
        <v>10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170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92" t="s">
        <v>311</v>
      </c>
      <c r="D134" s="162"/>
      <c r="E134" s="163">
        <v>24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170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192" t="s">
        <v>312</v>
      </c>
      <c r="D135" s="162"/>
      <c r="E135" s="163">
        <v>26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170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92" t="s">
        <v>313</v>
      </c>
      <c r="D136" s="162"/>
      <c r="E136" s="163">
        <v>21.6</v>
      </c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170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92" t="s">
        <v>314</v>
      </c>
      <c r="D137" s="162"/>
      <c r="E137" s="163">
        <v>62.4</v>
      </c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170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92" t="s">
        <v>315</v>
      </c>
      <c r="D138" s="162"/>
      <c r="E138" s="163">
        <v>48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170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80">
        <v>45</v>
      </c>
      <c r="B139" s="181" t="s">
        <v>316</v>
      </c>
      <c r="C139" s="190" t="s">
        <v>317</v>
      </c>
      <c r="D139" s="182" t="s">
        <v>179</v>
      </c>
      <c r="E139" s="183">
        <v>410</v>
      </c>
      <c r="F139" s="184">
        <f>H139+J139</f>
        <v>0</v>
      </c>
      <c r="G139" s="184">
        <f>ROUND(E139*F139,2)</f>
        <v>0</v>
      </c>
      <c r="H139" s="185"/>
      <c r="I139" s="184">
        <f>ROUND(E139*H139,2)</f>
        <v>0</v>
      </c>
      <c r="J139" s="185"/>
      <c r="K139" s="184">
        <f>ROUND(E139*J139,2)</f>
        <v>0</v>
      </c>
      <c r="L139" s="184">
        <v>21</v>
      </c>
      <c r="M139" s="184">
        <f>G139*(1+L139/100)</f>
        <v>0</v>
      </c>
      <c r="N139" s="183">
        <v>0</v>
      </c>
      <c r="O139" s="183">
        <f>ROUND(E139*N139,2)</f>
        <v>0</v>
      </c>
      <c r="P139" s="183">
        <v>0</v>
      </c>
      <c r="Q139" s="183">
        <f>ROUND(E139*P139,2)</f>
        <v>0</v>
      </c>
      <c r="R139" s="184"/>
      <c r="S139" s="184" t="s">
        <v>148</v>
      </c>
      <c r="T139" s="186" t="s">
        <v>149</v>
      </c>
      <c r="U139" s="160">
        <v>7.0000000000000007E-2</v>
      </c>
      <c r="V139" s="160">
        <f>ROUND(E139*U139,2)</f>
        <v>28.7</v>
      </c>
      <c r="W139" s="160"/>
      <c r="X139" s="160" t="s">
        <v>150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151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80">
        <v>46</v>
      </c>
      <c r="B140" s="181" t="s">
        <v>318</v>
      </c>
      <c r="C140" s="190" t="s">
        <v>319</v>
      </c>
      <c r="D140" s="182" t="s">
        <v>147</v>
      </c>
      <c r="E140" s="183">
        <v>64</v>
      </c>
      <c r="F140" s="184">
        <f>H140+J140</f>
        <v>0</v>
      </c>
      <c r="G140" s="184">
        <f>ROUND(E140*F140,2)</f>
        <v>0</v>
      </c>
      <c r="H140" s="185"/>
      <c r="I140" s="184">
        <f>ROUND(E140*H140,2)</f>
        <v>0</v>
      </c>
      <c r="J140" s="185"/>
      <c r="K140" s="184">
        <f>ROUND(E140*J140,2)</f>
        <v>0</v>
      </c>
      <c r="L140" s="184">
        <v>21</v>
      </c>
      <c r="M140" s="184">
        <f>G140*(1+L140/100)</f>
        <v>0</v>
      </c>
      <c r="N140" s="183">
        <v>0</v>
      </c>
      <c r="O140" s="183">
        <f>ROUND(E140*N140,2)</f>
        <v>0</v>
      </c>
      <c r="P140" s="183">
        <v>0</v>
      </c>
      <c r="Q140" s="183">
        <f>ROUND(E140*P140,2)</f>
        <v>0</v>
      </c>
      <c r="R140" s="184"/>
      <c r="S140" s="184" t="s">
        <v>148</v>
      </c>
      <c r="T140" s="186" t="s">
        <v>149</v>
      </c>
      <c r="U140" s="160">
        <v>1.5081800000000001</v>
      </c>
      <c r="V140" s="160">
        <f>ROUND(E140*U140,2)</f>
        <v>96.52</v>
      </c>
      <c r="W140" s="160"/>
      <c r="X140" s="160" t="s">
        <v>150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151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80">
        <v>47</v>
      </c>
      <c r="B141" s="181" t="s">
        <v>320</v>
      </c>
      <c r="C141" s="190" t="s">
        <v>321</v>
      </c>
      <c r="D141" s="182" t="s">
        <v>322</v>
      </c>
      <c r="E141" s="183">
        <v>1280</v>
      </c>
      <c r="F141" s="184">
        <f>H141+J141</f>
        <v>0</v>
      </c>
      <c r="G141" s="184">
        <f>ROUND(E141*F141,2)</f>
        <v>0</v>
      </c>
      <c r="H141" s="185"/>
      <c r="I141" s="184">
        <f>ROUND(E141*H141,2)</f>
        <v>0</v>
      </c>
      <c r="J141" s="185"/>
      <c r="K141" s="184">
        <f>ROUND(E141*J141,2)</f>
        <v>0</v>
      </c>
      <c r="L141" s="184">
        <v>21</v>
      </c>
      <c r="M141" s="184">
        <f>G141*(1+L141/100)</f>
        <v>0</v>
      </c>
      <c r="N141" s="183">
        <v>0</v>
      </c>
      <c r="O141" s="183">
        <f>ROUND(E141*N141,2)</f>
        <v>0</v>
      </c>
      <c r="P141" s="183">
        <v>0</v>
      </c>
      <c r="Q141" s="183">
        <f>ROUND(E141*P141,2)</f>
        <v>0</v>
      </c>
      <c r="R141" s="184"/>
      <c r="S141" s="184" t="s">
        <v>148</v>
      </c>
      <c r="T141" s="186" t="s">
        <v>149</v>
      </c>
      <c r="U141" s="160">
        <v>0</v>
      </c>
      <c r="V141" s="160">
        <f>ROUND(E141*U141,2)</f>
        <v>0</v>
      </c>
      <c r="W141" s="160"/>
      <c r="X141" s="160" t="s">
        <v>150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151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80">
        <v>48</v>
      </c>
      <c r="B142" s="181" t="s">
        <v>323</v>
      </c>
      <c r="C142" s="190" t="s">
        <v>324</v>
      </c>
      <c r="D142" s="182" t="s">
        <v>147</v>
      </c>
      <c r="E142" s="183">
        <v>64</v>
      </c>
      <c r="F142" s="184">
        <f>H142+J142</f>
        <v>0</v>
      </c>
      <c r="G142" s="184">
        <f>ROUND(E142*F142,2)</f>
        <v>0</v>
      </c>
      <c r="H142" s="185"/>
      <c r="I142" s="184">
        <f>ROUND(E142*H142,2)</f>
        <v>0</v>
      </c>
      <c r="J142" s="185"/>
      <c r="K142" s="184">
        <f>ROUND(E142*J142,2)</f>
        <v>0</v>
      </c>
      <c r="L142" s="184">
        <v>21</v>
      </c>
      <c r="M142" s="184">
        <f>G142*(1+L142/100)</f>
        <v>0</v>
      </c>
      <c r="N142" s="183">
        <v>0</v>
      </c>
      <c r="O142" s="183">
        <f>ROUND(E142*N142,2)</f>
        <v>0</v>
      </c>
      <c r="P142" s="183">
        <v>0</v>
      </c>
      <c r="Q142" s="183">
        <f>ROUND(E142*P142,2)</f>
        <v>0</v>
      </c>
      <c r="R142" s="184"/>
      <c r="S142" s="184" t="s">
        <v>148</v>
      </c>
      <c r="T142" s="186" t="s">
        <v>149</v>
      </c>
      <c r="U142" s="160">
        <v>1.4921</v>
      </c>
      <c r="V142" s="160">
        <f>ROUND(E142*U142,2)</f>
        <v>95.49</v>
      </c>
      <c r="W142" s="160"/>
      <c r="X142" s="160" t="s">
        <v>150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151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73">
        <v>49</v>
      </c>
      <c r="B143" s="174" t="s">
        <v>325</v>
      </c>
      <c r="C143" s="191" t="s">
        <v>326</v>
      </c>
      <c r="D143" s="175" t="s">
        <v>166</v>
      </c>
      <c r="E143" s="176">
        <v>598.33420000000001</v>
      </c>
      <c r="F143" s="177">
        <f>H143+J143</f>
        <v>0</v>
      </c>
      <c r="G143" s="177">
        <f>ROUND(E143*F143,2)</f>
        <v>0</v>
      </c>
      <c r="H143" s="178"/>
      <c r="I143" s="177">
        <f>ROUND(E143*H143,2)</f>
        <v>0</v>
      </c>
      <c r="J143" s="178"/>
      <c r="K143" s="177">
        <f>ROUND(E143*J143,2)</f>
        <v>0</v>
      </c>
      <c r="L143" s="177">
        <v>21</v>
      </c>
      <c r="M143" s="177">
        <f>G143*(1+L143/100)</f>
        <v>0</v>
      </c>
      <c r="N143" s="176">
        <v>0</v>
      </c>
      <c r="O143" s="176">
        <f>ROUND(E143*N143,2)</f>
        <v>0</v>
      </c>
      <c r="P143" s="176">
        <v>0</v>
      </c>
      <c r="Q143" s="176">
        <f>ROUND(E143*P143,2)</f>
        <v>0</v>
      </c>
      <c r="R143" s="177"/>
      <c r="S143" s="177" t="s">
        <v>148</v>
      </c>
      <c r="T143" s="179" t="s">
        <v>149</v>
      </c>
      <c r="U143" s="160">
        <v>0.34499999999999997</v>
      </c>
      <c r="V143" s="160">
        <f>ROUND(E143*U143,2)</f>
        <v>206.43</v>
      </c>
      <c r="W143" s="160"/>
      <c r="X143" s="160" t="s">
        <v>150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151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192" t="s">
        <v>327</v>
      </c>
      <c r="D144" s="162"/>
      <c r="E144" s="163">
        <v>598.33000000000004</v>
      </c>
      <c r="F144" s="160"/>
      <c r="G144" s="160"/>
      <c r="H144" s="160"/>
      <c r="I144" s="160"/>
      <c r="J144" s="160"/>
      <c r="K144" s="160"/>
      <c r="L144" s="160"/>
      <c r="M144" s="160"/>
      <c r="N144" s="159"/>
      <c r="O144" s="159"/>
      <c r="P144" s="159"/>
      <c r="Q144" s="159"/>
      <c r="R144" s="160"/>
      <c r="S144" s="160"/>
      <c r="T144" s="160"/>
      <c r="U144" s="160"/>
      <c r="V144" s="160"/>
      <c r="W144" s="160"/>
      <c r="X144" s="160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170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80">
        <v>50</v>
      </c>
      <c r="B145" s="181" t="s">
        <v>175</v>
      </c>
      <c r="C145" s="190" t="s">
        <v>176</v>
      </c>
      <c r="D145" s="182" t="s">
        <v>166</v>
      </c>
      <c r="E145" s="183">
        <v>598.33420000000001</v>
      </c>
      <c r="F145" s="184">
        <f>H145+J145</f>
        <v>0</v>
      </c>
      <c r="G145" s="184">
        <f>ROUND(E145*F145,2)</f>
        <v>0</v>
      </c>
      <c r="H145" s="185"/>
      <c r="I145" s="184">
        <f>ROUND(E145*H145,2)</f>
        <v>0</v>
      </c>
      <c r="J145" s="185"/>
      <c r="K145" s="184">
        <f>ROUND(E145*J145,2)</f>
        <v>0</v>
      </c>
      <c r="L145" s="184">
        <v>21</v>
      </c>
      <c r="M145" s="184">
        <f>G145*(1+L145/100)</f>
        <v>0</v>
      </c>
      <c r="N145" s="183">
        <v>0</v>
      </c>
      <c r="O145" s="183">
        <f>ROUND(E145*N145,2)</f>
        <v>0</v>
      </c>
      <c r="P145" s="183">
        <v>0</v>
      </c>
      <c r="Q145" s="183">
        <f>ROUND(E145*P145,2)</f>
        <v>0</v>
      </c>
      <c r="R145" s="184"/>
      <c r="S145" s="184" t="s">
        <v>148</v>
      </c>
      <c r="T145" s="186" t="s">
        <v>149</v>
      </c>
      <c r="U145" s="160">
        <v>1.0999999999999999E-2</v>
      </c>
      <c r="V145" s="160">
        <f>ROUND(E145*U145,2)</f>
        <v>6.58</v>
      </c>
      <c r="W145" s="160"/>
      <c r="X145" s="160" t="s">
        <v>150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151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80">
        <v>51</v>
      </c>
      <c r="B146" s="181" t="s">
        <v>328</v>
      </c>
      <c r="C146" s="190" t="s">
        <v>329</v>
      </c>
      <c r="D146" s="182" t="s">
        <v>166</v>
      </c>
      <c r="E146" s="183">
        <v>598.33420000000001</v>
      </c>
      <c r="F146" s="184">
        <f>H146+J146</f>
        <v>0</v>
      </c>
      <c r="G146" s="184">
        <f>ROUND(E146*F146,2)</f>
        <v>0</v>
      </c>
      <c r="H146" s="185"/>
      <c r="I146" s="184">
        <f>ROUND(E146*H146,2)</f>
        <v>0</v>
      </c>
      <c r="J146" s="185"/>
      <c r="K146" s="184">
        <f>ROUND(E146*J146,2)</f>
        <v>0</v>
      </c>
      <c r="L146" s="184">
        <v>21</v>
      </c>
      <c r="M146" s="184">
        <f>G146*(1+L146/100)</f>
        <v>0</v>
      </c>
      <c r="N146" s="183">
        <v>0</v>
      </c>
      <c r="O146" s="183">
        <f>ROUND(E146*N146,2)</f>
        <v>0</v>
      </c>
      <c r="P146" s="183">
        <v>0</v>
      </c>
      <c r="Q146" s="183">
        <f>ROUND(E146*P146,2)</f>
        <v>0</v>
      </c>
      <c r="R146" s="184"/>
      <c r="S146" s="184" t="s">
        <v>148</v>
      </c>
      <c r="T146" s="186" t="s">
        <v>149</v>
      </c>
      <c r="U146" s="160">
        <v>8.9999999999999993E-3</v>
      </c>
      <c r="V146" s="160">
        <f>ROUND(E146*U146,2)</f>
        <v>5.39</v>
      </c>
      <c r="W146" s="160"/>
      <c r="X146" s="160" t="s">
        <v>150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151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80">
        <v>52</v>
      </c>
      <c r="B147" s="181" t="s">
        <v>330</v>
      </c>
      <c r="C147" s="190" t="s">
        <v>331</v>
      </c>
      <c r="D147" s="182" t="s">
        <v>166</v>
      </c>
      <c r="E147" s="183">
        <v>598.33420000000001</v>
      </c>
      <c r="F147" s="184">
        <f>H147+J147</f>
        <v>0</v>
      </c>
      <c r="G147" s="184">
        <f>ROUND(E147*F147,2)</f>
        <v>0</v>
      </c>
      <c r="H147" s="185"/>
      <c r="I147" s="184">
        <f>ROUND(E147*H147,2)</f>
        <v>0</v>
      </c>
      <c r="J147" s="185"/>
      <c r="K147" s="184">
        <f>ROUND(E147*J147,2)</f>
        <v>0</v>
      </c>
      <c r="L147" s="184">
        <v>21</v>
      </c>
      <c r="M147" s="184">
        <f>G147*(1+L147/100)</f>
        <v>0</v>
      </c>
      <c r="N147" s="183">
        <v>0</v>
      </c>
      <c r="O147" s="183">
        <f>ROUND(E147*N147,2)</f>
        <v>0</v>
      </c>
      <c r="P147" s="183">
        <v>0</v>
      </c>
      <c r="Q147" s="183">
        <f>ROUND(E147*P147,2)</f>
        <v>0</v>
      </c>
      <c r="R147" s="184"/>
      <c r="S147" s="184" t="s">
        <v>148</v>
      </c>
      <c r="T147" s="186" t="s">
        <v>149</v>
      </c>
      <c r="U147" s="160">
        <v>5.2999999999999999E-2</v>
      </c>
      <c r="V147" s="160">
        <f>ROUND(E147*U147,2)</f>
        <v>31.71</v>
      </c>
      <c r="W147" s="160"/>
      <c r="X147" s="160" t="s">
        <v>150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151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80">
        <v>53</v>
      </c>
      <c r="B148" s="181" t="s">
        <v>175</v>
      </c>
      <c r="C148" s="190" t="s">
        <v>176</v>
      </c>
      <c r="D148" s="182" t="s">
        <v>166</v>
      </c>
      <c r="E148" s="183">
        <v>527.95820000000003</v>
      </c>
      <c r="F148" s="184">
        <f>H148+J148</f>
        <v>0</v>
      </c>
      <c r="G148" s="184">
        <f>ROUND(E148*F148,2)</f>
        <v>0</v>
      </c>
      <c r="H148" s="185"/>
      <c r="I148" s="184">
        <f>ROUND(E148*H148,2)</f>
        <v>0</v>
      </c>
      <c r="J148" s="185"/>
      <c r="K148" s="184">
        <f>ROUND(E148*J148,2)</f>
        <v>0</v>
      </c>
      <c r="L148" s="184">
        <v>21</v>
      </c>
      <c r="M148" s="184">
        <f>G148*(1+L148/100)</f>
        <v>0</v>
      </c>
      <c r="N148" s="183">
        <v>0</v>
      </c>
      <c r="O148" s="183">
        <f>ROUND(E148*N148,2)</f>
        <v>0</v>
      </c>
      <c r="P148" s="183">
        <v>0</v>
      </c>
      <c r="Q148" s="183">
        <f>ROUND(E148*P148,2)</f>
        <v>0</v>
      </c>
      <c r="R148" s="184"/>
      <c r="S148" s="184" t="s">
        <v>148</v>
      </c>
      <c r="T148" s="186" t="s">
        <v>149</v>
      </c>
      <c r="U148" s="160">
        <v>1.0999999999999999E-2</v>
      </c>
      <c r="V148" s="160">
        <f>ROUND(E148*U148,2)</f>
        <v>5.81</v>
      </c>
      <c r="W148" s="160"/>
      <c r="X148" s="160" t="s">
        <v>150</v>
      </c>
      <c r="Y148" s="149"/>
      <c r="Z148" s="149"/>
      <c r="AA148" s="149"/>
      <c r="AB148" s="149"/>
      <c r="AC148" s="149"/>
      <c r="AD148" s="149"/>
      <c r="AE148" s="149"/>
      <c r="AF148" s="149"/>
      <c r="AG148" s="149" t="s">
        <v>151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73">
        <v>54</v>
      </c>
      <c r="B149" s="174" t="s">
        <v>332</v>
      </c>
      <c r="C149" s="191" t="s">
        <v>333</v>
      </c>
      <c r="D149" s="175" t="s">
        <v>166</v>
      </c>
      <c r="E149" s="176">
        <v>42.72</v>
      </c>
      <c r="F149" s="177">
        <f>H149+J149</f>
        <v>0</v>
      </c>
      <c r="G149" s="177">
        <f>ROUND(E149*F149,2)</f>
        <v>0</v>
      </c>
      <c r="H149" s="178"/>
      <c r="I149" s="177">
        <f>ROUND(E149*H149,2)</f>
        <v>0</v>
      </c>
      <c r="J149" s="178"/>
      <c r="K149" s="177">
        <f>ROUND(E149*J149,2)</f>
        <v>0</v>
      </c>
      <c r="L149" s="177">
        <v>21</v>
      </c>
      <c r="M149" s="177">
        <f>G149*(1+L149/100)</f>
        <v>0</v>
      </c>
      <c r="N149" s="176">
        <v>1.1322000000000001</v>
      </c>
      <c r="O149" s="176">
        <f>ROUND(E149*N149,2)</f>
        <v>48.37</v>
      </c>
      <c r="P149" s="176">
        <v>0</v>
      </c>
      <c r="Q149" s="176">
        <f>ROUND(E149*P149,2)</f>
        <v>0</v>
      </c>
      <c r="R149" s="177"/>
      <c r="S149" s="177" t="s">
        <v>148</v>
      </c>
      <c r="T149" s="179" t="s">
        <v>149</v>
      </c>
      <c r="U149" s="160">
        <v>1.6950000000000001</v>
      </c>
      <c r="V149" s="160">
        <f>ROUND(E149*U149,2)</f>
        <v>72.41</v>
      </c>
      <c r="W149" s="160"/>
      <c r="X149" s="160" t="s">
        <v>150</v>
      </c>
      <c r="Y149" s="149"/>
      <c r="Z149" s="149"/>
      <c r="AA149" s="149"/>
      <c r="AB149" s="149"/>
      <c r="AC149" s="149"/>
      <c r="AD149" s="149"/>
      <c r="AE149" s="149"/>
      <c r="AF149" s="149"/>
      <c r="AG149" s="149" t="s">
        <v>151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192" t="s">
        <v>334</v>
      </c>
      <c r="D150" s="162"/>
      <c r="E150" s="163">
        <v>34.68</v>
      </c>
      <c r="F150" s="160"/>
      <c r="G150" s="1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170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192" t="s">
        <v>335</v>
      </c>
      <c r="D151" s="162"/>
      <c r="E151" s="163">
        <v>1.44</v>
      </c>
      <c r="F151" s="160"/>
      <c r="G151" s="160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170</v>
      </c>
      <c r="AH151" s="149">
        <v>0</v>
      </c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192" t="s">
        <v>336</v>
      </c>
      <c r="D152" s="162"/>
      <c r="E152" s="163">
        <v>0.6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170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192" t="s">
        <v>337</v>
      </c>
      <c r="D153" s="162"/>
      <c r="E153" s="163">
        <v>1.56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170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92" t="s">
        <v>335</v>
      </c>
      <c r="D154" s="162"/>
      <c r="E154" s="163">
        <v>1.44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170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6"/>
      <c r="B155" s="157"/>
      <c r="C155" s="192" t="s">
        <v>338</v>
      </c>
      <c r="D155" s="162"/>
      <c r="E155" s="163">
        <v>3</v>
      </c>
      <c r="F155" s="160"/>
      <c r="G155" s="160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170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ht="22.5" outlineLevel="1" x14ac:dyDescent="0.2">
      <c r="A156" s="173">
        <v>55</v>
      </c>
      <c r="B156" s="174" t="s">
        <v>339</v>
      </c>
      <c r="C156" s="191" t="s">
        <v>340</v>
      </c>
      <c r="D156" s="175" t="s">
        <v>166</v>
      </c>
      <c r="E156" s="176">
        <v>143.232</v>
      </c>
      <c r="F156" s="177">
        <f>H156+J156</f>
        <v>0</v>
      </c>
      <c r="G156" s="177">
        <f>ROUND(E156*F156,2)</f>
        <v>0</v>
      </c>
      <c r="H156" s="178"/>
      <c r="I156" s="177">
        <f>ROUND(E156*H156,2)</f>
        <v>0</v>
      </c>
      <c r="J156" s="178"/>
      <c r="K156" s="177">
        <f>ROUND(E156*J156,2)</f>
        <v>0</v>
      </c>
      <c r="L156" s="177">
        <v>21</v>
      </c>
      <c r="M156" s="177">
        <f>G156*(1+L156/100)</f>
        <v>0</v>
      </c>
      <c r="N156" s="176">
        <v>1.7</v>
      </c>
      <c r="O156" s="176">
        <f>ROUND(E156*N156,2)</f>
        <v>243.49</v>
      </c>
      <c r="P156" s="176">
        <v>0</v>
      </c>
      <c r="Q156" s="176">
        <f>ROUND(E156*P156,2)</f>
        <v>0</v>
      </c>
      <c r="R156" s="177"/>
      <c r="S156" s="177" t="s">
        <v>148</v>
      </c>
      <c r="T156" s="179" t="s">
        <v>149</v>
      </c>
      <c r="U156" s="160">
        <v>1.59</v>
      </c>
      <c r="V156" s="160">
        <f>ROUND(E156*U156,2)</f>
        <v>227.74</v>
      </c>
      <c r="W156" s="160"/>
      <c r="X156" s="160" t="s">
        <v>150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151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92" t="s">
        <v>341</v>
      </c>
      <c r="D157" s="162"/>
      <c r="E157" s="163">
        <v>121.38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170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92" t="s">
        <v>342</v>
      </c>
      <c r="D158" s="162"/>
      <c r="E158" s="163">
        <v>3.456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170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192" t="s">
        <v>343</v>
      </c>
      <c r="D159" s="162"/>
      <c r="E159" s="163">
        <v>1.68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170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192" t="s">
        <v>344</v>
      </c>
      <c r="D160" s="162"/>
      <c r="E160" s="163">
        <v>3.51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170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192" t="s">
        <v>342</v>
      </c>
      <c r="D161" s="162"/>
      <c r="E161" s="163">
        <v>3.456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170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192" t="s">
        <v>345</v>
      </c>
      <c r="D162" s="162"/>
      <c r="E162" s="163">
        <v>9.75</v>
      </c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170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3">
        <v>56</v>
      </c>
      <c r="B163" s="174" t="s">
        <v>346</v>
      </c>
      <c r="C163" s="191" t="s">
        <v>347</v>
      </c>
      <c r="D163" s="175" t="s">
        <v>166</v>
      </c>
      <c r="E163" s="176">
        <v>527.95820000000003</v>
      </c>
      <c r="F163" s="177">
        <f>H163+J163</f>
        <v>0</v>
      </c>
      <c r="G163" s="177">
        <f>ROUND(E163*F163,2)</f>
        <v>0</v>
      </c>
      <c r="H163" s="178"/>
      <c r="I163" s="177">
        <f>ROUND(E163*H163,2)</f>
        <v>0</v>
      </c>
      <c r="J163" s="178"/>
      <c r="K163" s="177">
        <f>ROUND(E163*J163,2)</f>
        <v>0</v>
      </c>
      <c r="L163" s="177">
        <v>21</v>
      </c>
      <c r="M163" s="177">
        <f>G163*(1+L163/100)</f>
        <v>0</v>
      </c>
      <c r="N163" s="176">
        <v>0</v>
      </c>
      <c r="O163" s="176">
        <f>ROUND(E163*N163,2)</f>
        <v>0</v>
      </c>
      <c r="P163" s="176">
        <v>0</v>
      </c>
      <c r="Q163" s="176">
        <f>ROUND(E163*P163,2)</f>
        <v>0</v>
      </c>
      <c r="R163" s="177"/>
      <c r="S163" s="177" t="s">
        <v>148</v>
      </c>
      <c r="T163" s="179" t="s">
        <v>149</v>
      </c>
      <c r="U163" s="160">
        <v>0.20200000000000001</v>
      </c>
      <c r="V163" s="160">
        <f>ROUND(E163*U163,2)</f>
        <v>106.65</v>
      </c>
      <c r="W163" s="160"/>
      <c r="X163" s="160" t="s">
        <v>150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151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56"/>
      <c r="B164" s="157"/>
      <c r="C164" s="192" t="s">
        <v>348</v>
      </c>
      <c r="D164" s="162"/>
      <c r="E164" s="163"/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170</v>
      </c>
      <c r="AH164" s="149">
        <v>0</v>
      </c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192" t="s">
        <v>349</v>
      </c>
      <c r="D165" s="162"/>
      <c r="E165" s="163">
        <v>598.33000000000004</v>
      </c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170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192" t="s">
        <v>350</v>
      </c>
      <c r="D166" s="162"/>
      <c r="E166" s="163"/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170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192" t="s">
        <v>351</v>
      </c>
      <c r="D167" s="162"/>
      <c r="E167" s="163">
        <v>-42.72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170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/>
      <c r="B168" s="157"/>
      <c r="C168" s="192" t="s">
        <v>352</v>
      </c>
      <c r="D168" s="162"/>
      <c r="E168" s="163"/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170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192" t="s">
        <v>353</v>
      </c>
      <c r="D169" s="162"/>
      <c r="E169" s="163">
        <v>-143.22999999999999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170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192" t="s">
        <v>354</v>
      </c>
      <c r="D170" s="162"/>
      <c r="E170" s="163"/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170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192" t="s">
        <v>355</v>
      </c>
      <c r="D171" s="162"/>
      <c r="E171" s="163">
        <v>36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170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192" t="s">
        <v>356</v>
      </c>
      <c r="D172" s="162"/>
      <c r="E172" s="163"/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170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192" t="s">
        <v>357</v>
      </c>
      <c r="D173" s="162"/>
      <c r="E173" s="163">
        <v>69.36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170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92" t="s">
        <v>358</v>
      </c>
      <c r="D174" s="162"/>
      <c r="E174" s="163">
        <v>13.32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170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192" t="s">
        <v>359</v>
      </c>
      <c r="D175" s="162"/>
      <c r="E175" s="163"/>
      <c r="F175" s="160"/>
      <c r="G175" s="160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170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/>
      <c r="B176" s="157"/>
      <c r="C176" s="192" t="s">
        <v>360</v>
      </c>
      <c r="D176" s="162"/>
      <c r="E176" s="163">
        <v>-1.26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170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6"/>
      <c r="B177" s="157"/>
      <c r="C177" s="192" t="s">
        <v>361</v>
      </c>
      <c r="D177" s="162"/>
      <c r="E177" s="163">
        <v>-1.85</v>
      </c>
      <c r="F177" s="160"/>
      <c r="G177" s="160"/>
      <c r="H177" s="160"/>
      <c r="I177" s="160"/>
      <c r="J177" s="160"/>
      <c r="K177" s="160"/>
      <c r="L177" s="160"/>
      <c r="M177" s="160"/>
      <c r="N177" s="159"/>
      <c r="O177" s="159"/>
      <c r="P177" s="159"/>
      <c r="Q177" s="159"/>
      <c r="R177" s="160"/>
      <c r="S177" s="160"/>
      <c r="T177" s="160"/>
      <c r="U177" s="160"/>
      <c r="V177" s="160"/>
      <c r="W177" s="160"/>
      <c r="X177" s="160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170</v>
      </c>
      <c r="AH177" s="149">
        <v>0</v>
      </c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ht="22.5" outlineLevel="1" x14ac:dyDescent="0.2">
      <c r="A178" s="173">
        <v>57</v>
      </c>
      <c r="B178" s="174" t="s">
        <v>362</v>
      </c>
      <c r="C178" s="191" t="s">
        <v>363</v>
      </c>
      <c r="D178" s="175" t="s">
        <v>166</v>
      </c>
      <c r="E178" s="176">
        <v>70.376000000000005</v>
      </c>
      <c r="F178" s="177">
        <f>H178+J178</f>
        <v>0</v>
      </c>
      <c r="G178" s="177">
        <f>ROUND(E178*F178,2)</f>
        <v>0</v>
      </c>
      <c r="H178" s="178"/>
      <c r="I178" s="177">
        <f>ROUND(E178*H178,2)</f>
        <v>0</v>
      </c>
      <c r="J178" s="178"/>
      <c r="K178" s="177">
        <f>ROUND(E178*J178,2)</f>
        <v>0</v>
      </c>
      <c r="L178" s="177">
        <v>21</v>
      </c>
      <c r="M178" s="177">
        <f>G178*(1+L178/100)</f>
        <v>0</v>
      </c>
      <c r="N178" s="176">
        <v>0</v>
      </c>
      <c r="O178" s="176">
        <f>ROUND(E178*N178,2)</f>
        <v>0</v>
      </c>
      <c r="P178" s="176">
        <v>0</v>
      </c>
      <c r="Q178" s="176">
        <f>ROUND(E178*P178,2)</f>
        <v>0</v>
      </c>
      <c r="R178" s="177"/>
      <c r="S178" s="177" t="s">
        <v>148</v>
      </c>
      <c r="T178" s="179" t="s">
        <v>149</v>
      </c>
      <c r="U178" s="160">
        <v>1.0999999999999999E-2</v>
      </c>
      <c r="V178" s="160">
        <f>ROUND(E178*U178,2)</f>
        <v>0.77</v>
      </c>
      <c r="W178" s="160"/>
      <c r="X178" s="160" t="s">
        <v>150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151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192" t="s">
        <v>364</v>
      </c>
      <c r="D179" s="162"/>
      <c r="E179" s="163">
        <v>70.38</v>
      </c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170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80">
        <v>58</v>
      </c>
      <c r="B180" s="181" t="s">
        <v>365</v>
      </c>
      <c r="C180" s="190" t="s">
        <v>366</v>
      </c>
      <c r="D180" s="182" t="s">
        <v>166</v>
      </c>
      <c r="E180" s="183">
        <v>70.376000000000005</v>
      </c>
      <c r="F180" s="184">
        <f>H180+J180</f>
        <v>0</v>
      </c>
      <c r="G180" s="184">
        <f>ROUND(E180*F180,2)</f>
        <v>0</v>
      </c>
      <c r="H180" s="185"/>
      <c r="I180" s="184">
        <f>ROUND(E180*H180,2)</f>
        <v>0</v>
      </c>
      <c r="J180" s="185"/>
      <c r="K180" s="184">
        <f>ROUND(E180*J180,2)</f>
        <v>0</v>
      </c>
      <c r="L180" s="184">
        <v>21</v>
      </c>
      <c r="M180" s="184">
        <f>G180*(1+L180/100)</f>
        <v>0</v>
      </c>
      <c r="N180" s="183">
        <v>0</v>
      </c>
      <c r="O180" s="183">
        <f>ROUND(E180*N180,2)</f>
        <v>0</v>
      </c>
      <c r="P180" s="183">
        <v>0</v>
      </c>
      <c r="Q180" s="183">
        <f>ROUND(E180*P180,2)</f>
        <v>0</v>
      </c>
      <c r="R180" s="184"/>
      <c r="S180" s="184" t="s">
        <v>148</v>
      </c>
      <c r="T180" s="186" t="s">
        <v>149</v>
      </c>
      <c r="U180" s="160">
        <v>0</v>
      </c>
      <c r="V180" s="160">
        <f>ROUND(E180*U180,2)</f>
        <v>0</v>
      </c>
      <c r="W180" s="160"/>
      <c r="X180" s="160" t="s">
        <v>150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151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2.5" outlineLevel="1" x14ac:dyDescent="0.2">
      <c r="A181" s="180">
        <v>59</v>
      </c>
      <c r="B181" s="181" t="s">
        <v>367</v>
      </c>
      <c r="C181" s="190" t="s">
        <v>368</v>
      </c>
      <c r="D181" s="182" t="s">
        <v>224</v>
      </c>
      <c r="E181" s="183">
        <v>40</v>
      </c>
      <c r="F181" s="184">
        <f>H181+J181</f>
        <v>0</v>
      </c>
      <c r="G181" s="184">
        <f>ROUND(E181*F181,2)</f>
        <v>0</v>
      </c>
      <c r="H181" s="185"/>
      <c r="I181" s="184">
        <f>ROUND(E181*H181,2)</f>
        <v>0</v>
      </c>
      <c r="J181" s="185"/>
      <c r="K181" s="184">
        <f>ROUND(E181*J181,2)</f>
        <v>0</v>
      </c>
      <c r="L181" s="184">
        <v>21</v>
      </c>
      <c r="M181" s="184">
        <f>G181*(1+L181/100)</f>
        <v>0</v>
      </c>
      <c r="N181" s="183">
        <v>0</v>
      </c>
      <c r="O181" s="183">
        <f>ROUND(E181*N181,2)</f>
        <v>0</v>
      </c>
      <c r="P181" s="183">
        <v>0</v>
      </c>
      <c r="Q181" s="183">
        <f>ROUND(E181*P181,2)</f>
        <v>0</v>
      </c>
      <c r="R181" s="184"/>
      <c r="S181" s="184" t="s">
        <v>369</v>
      </c>
      <c r="T181" s="186" t="s">
        <v>370</v>
      </c>
      <c r="U181" s="160">
        <v>0</v>
      </c>
      <c r="V181" s="160">
        <f>ROUND(E181*U181,2)</f>
        <v>0</v>
      </c>
      <c r="W181" s="160"/>
      <c r="X181" s="160" t="s">
        <v>150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151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167" t="s">
        <v>143</v>
      </c>
      <c r="B182" s="168" t="s">
        <v>74</v>
      </c>
      <c r="C182" s="189" t="s">
        <v>75</v>
      </c>
      <c r="D182" s="169"/>
      <c r="E182" s="170"/>
      <c r="F182" s="171"/>
      <c r="G182" s="171">
        <f>SUMIF(AG183:AG199,"&lt;&gt;NOR",G183:G199)</f>
        <v>0</v>
      </c>
      <c r="H182" s="171"/>
      <c r="I182" s="171">
        <f>SUM(I183:I199)</f>
        <v>0</v>
      </c>
      <c r="J182" s="171"/>
      <c r="K182" s="171">
        <f>SUM(K183:K199)</f>
        <v>0</v>
      </c>
      <c r="L182" s="171"/>
      <c r="M182" s="171">
        <f>SUM(M183:M199)</f>
        <v>0</v>
      </c>
      <c r="N182" s="170"/>
      <c r="O182" s="170">
        <f>SUM(O183:O199)</f>
        <v>3.9899999999999993</v>
      </c>
      <c r="P182" s="170"/>
      <c r="Q182" s="170">
        <f>SUM(Q183:Q199)</f>
        <v>0</v>
      </c>
      <c r="R182" s="171"/>
      <c r="S182" s="171"/>
      <c r="T182" s="172"/>
      <c r="U182" s="166"/>
      <c r="V182" s="166">
        <f>SUM(V183:V199)</f>
        <v>7.830000000000001</v>
      </c>
      <c r="W182" s="166"/>
      <c r="X182" s="166"/>
      <c r="AG182" t="s">
        <v>144</v>
      </c>
    </row>
    <row r="183" spans="1:60" outlineLevel="1" x14ac:dyDescent="0.2">
      <c r="A183" s="173">
        <v>60</v>
      </c>
      <c r="B183" s="174" t="s">
        <v>371</v>
      </c>
      <c r="C183" s="191" t="s">
        <v>372</v>
      </c>
      <c r="D183" s="175" t="s">
        <v>166</v>
      </c>
      <c r="E183" s="176">
        <v>0.54</v>
      </c>
      <c r="F183" s="177">
        <f>H183+J183</f>
        <v>0</v>
      </c>
      <c r="G183" s="177">
        <f>ROUND(E183*F183,2)</f>
        <v>0</v>
      </c>
      <c r="H183" s="178"/>
      <c r="I183" s="177">
        <f>ROUND(E183*H183,2)</f>
        <v>0</v>
      </c>
      <c r="J183" s="178"/>
      <c r="K183" s="177">
        <f>ROUND(E183*J183,2)</f>
        <v>0</v>
      </c>
      <c r="L183" s="177">
        <v>21</v>
      </c>
      <c r="M183" s="177">
        <f>G183*(1+L183/100)</f>
        <v>0</v>
      </c>
      <c r="N183" s="176">
        <v>1.9397</v>
      </c>
      <c r="O183" s="176">
        <f>ROUND(E183*N183,2)</f>
        <v>1.05</v>
      </c>
      <c r="P183" s="176">
        <v>0</v>
      </c>
      <c r="Q183" s="176">
        <f>ROUND(E183*P183,2)</f>
        <v>0</v>
      </c>
      <c r="R183" s="177"/>
      <c r="S183" s="177" t="s">
        <v>148</v>
      </c>
      <c r="T183" s="179" t="s">
        <v>149</v>
      </c>
      <c r="U183" s="160">
        <v>0.96499999999999997</v>
      </c>
      <c r="V183" s="160">
        <f>ROUND(E183*U183,2)</f>
        <v>0.52</v>
      </c>
      <c r="W183" s="160"/>
      <c r="X183" s="160" t="s">
        <v>150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151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192" t="s">
        <v>373</v>
      </c>
      <c r="D184" s="162"/>
      <c r="E184" s="163">
        <v>0.54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170</v>
      </c>
      <c r="AH184" s="149">
        <v>0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6"/>
      <c r="B185" s="157"/>
      <c r="C185" s="192" t="s">
        <v>374</v>
      </c>
      <c r="D185" s="162"/>
      <c r="E185" s="163"/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170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3">
        <v>61</v>
      </c>
      <c r="B186" s="174" t="s">
        <v>375</v>
      </c>
      <c r="C186" s="191" t="s">
        <v>376</v>
      </c>
      <c r="D186" s="175" t="s">
        <v>166</v>
      </c>
      <c r="E186" s="176">
        <v>0.33750000000000002</v>
      </c>
      <c r="F186" s="177">
        <f>H186+J186</f>
        <v>0</v>
      </c>
      <c r="G186" s="177">
        <f>ROUND(E186*F186,2)</f>
        <v>0</v>
      </c>
      <c r="H186" s="178"/>
      <c r="I186" s="177">
        <f>ROUND(E186*H186,2)</f>
        <v>0</v>
      </c>
      <c r="J186" s="178"/>
      <c r="K186" s="177">
        <f>ROUND(E186*J186,2)</f>
        <v>0</v>
      </c>
      <c r="L186" s="177">
        <v>21</v>
      </c>
      <c r="M186" s="177">
        <f>G186*(1+L186/100)</f>
        <v>0</v>
      </c>
      <c r="N186" s="176">
        <v>2.5249999999999999</v>
      </c>
      <c r="O186" s="176">
        <f>ROUND(E186*N186,2)</f>
        <v>0.85</v>
      </c>
      <c r="P186" s="176">
        <v>0</v>
      </c>
      <c r="Q186" s="176">
        <f>ROUND(E186*P186,2)</f>
        <v>0</v>
      </c>
      <c r="R186" s="177"/>
      <c r="S186" s="177" t="s">
        <v>148</v>
      </c>
      <c r="T186" s="179" t="s">
        <v>149</v>
      </c>
      <c r="U186" s="160">
        <v>0.47699999999999998</v>
      </c>
      <c r="V186" s="160">
        <f>ROUND(E186*U186,2)</f>
        <v>0.16</v>
      </c>
      <c r="W186" s="160"/>
      <c r="X186" s="160" t="s">
        <v>150</v>
      </c>
      <c r="Y186" s="149"/>
      <c r="Z186" s="149"/>
      <c r="AA186" s="149"/>
      <c r="AB186" s="149"/>
      <c r="AC186" s="149"/>
      <c r="AD186" s="149"/>
      <c r="AE186" s="149"/>
      <c r="AF186" s="149"/>
      <c r="AG186" s="149" t="s">
        <v>151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6"/>
      <c r="B187" s="157"/>
      <c r="C187" s="192" t="s">
        <v>377</v>
      </c>
      <c r="D187" s="162"/>
      <c r="E187" s="163">
        <v>0.34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170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3">
        <v>62</v>
      </c>
      <c r="B188" s="174" t="s">
        <v>378</v>
      </c>
      <c r="C188" s="191" t="s">
        <v>379</v>
      </c>
      <c r="D188" s="175" t="s">
        <v>166</v>
      </c>
      <c r="E188" s="176">
        <v>0.126</v>
      </c>
      <c r="F188" s="177">
        <f>H188+J188</f>
        <v>0</v>
      </c>
      <c r="G188" s="177">
        <f>ROUND(E188*F188,2)</f>
        <v>0</v>
      </c>
      <c r="H188" s="178"/>
      <c r="I188" s="177">
        <f>ROUND(E188*H188,2)</f>
        <v>0</v>
      </c>
      <c r="J188" s="178"/>
      <c r="K188" s="177">
        <f>ROUND(E188*J188,2)</f>
        <v>0</v>
      </c>
      <c r="L188" s="177">
        <v>21</v>
      </c>
      <c r="M188" s="177">
        <f>G188*(1+L188/100)</f>
        <v>0</v>
      </c>
      <c r="N188" s="176">
        <v>2.5249999999999999</v>
      </c>
      <c r="O188" s="176">
        <f>ROUND(E188*N188,2)</f>
        <v>0.32</v>
      </c>
      <c r="P188" s="176">
        <v>0</v>
      </c>
      <c r="Q188" s="176">
        <f>ROUND(E188*P188,2)</f>
        <v>0</v>
      </c>
      <c r="R188" s="177"/>
      <c r="S188" s="177" t="s">
        <v>148</v>
      </c>
      <c r="T188" s="179" t="s">
        <v>149</v>
      </c>
      <c r="U188" s="160">
        <v>0.48</v>
      </c>
      <c r="V188" s="160">
        <f>ROUND(E188*U188,2)</f>
        <v>0.06</v>
      </c>
      <c r="W188" s="160"/>
      <c r="X188" s="160" t="s">
        <v>150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151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/>
      <c r="B189" s="157"/>
      <c r="C189" s="192" t="s">
        <v>380</v>
      </c>
      <c r="D189" s="162"/>
      <c r="E189" s="163">
        <v>0.13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170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6"/>
      <c r="B190" s="157"/>
      <c r="C190" s="192" t="s">
        <v>374</v>
      </c>
      <c r="D190" s="162"/>
      <c r="E190" s="163"/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170</v>
      </c>
      <c r="AH190" s="149">
        <v>0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73">
        <v>63</v>
      </c>
      <c r="B191" s="174" t="s">
        <v>381</v>
      </c>
      <c r="C191" s="191" t="s">
        <v>382</v>
      </c>
      <c r="D191" s="175" t="s">
        <v>179</v>
      </c>
      <c r="E191" s="176">
        <v>1.02</v>
      </c>
      <c r="F191" s="177">
        <f>H191+J191</f>
        <v>0</v>
      </c>
      <c r="G191" s="177">
        <f>ROUND(E191*F191,2)</f>
        <v>0</v>
      </c>
      <c r="H191" s="178"/>
      <c r="I191" s="177">
        <f>ROUND(E191*H191,2)</f>
        <v>0</v>
      </c>
      <c r="J191" s="178"/>
      <c r="K191" s="177">
        <f>ROUND(E191*J191,2)</f>
        <v>0</v>
      </c>
      <c r="L191" s="177">
        <v>21</v>
      </c>
      <c r="M191" s="177">
        <f>G191*(1+L191/100)</f>
        <v>0</v>
      </c>
      <c r="N191" s="176">
        <v>3.9199999999999999E-2</v>
      </c>
      <c r="O191" s="176">
        <f>ROUND(E191*N191,2)</f>
        <v>0.04</v>
      </c>
      <c r="P191" s="176">
        <v>0</v>
      </c>
      <c r="Q191" s="176">
        <f>ROUND(E191*P191,2)</f>
        <v>0</v>
      </c>
      <c r="R191" s="177"/>
      <c r="S191" s="177" t="s">
        <v>148</v>
      </c>
      <c r="T191" s="179" t="s">
        <v>149</v>
      </c>
      <c r="U191" s="160">
        <v>1.6</v>
      </c>
      <c r="V191" s="160">
        <f>ROUND(E191*U191,2)</f>
        <v>1.63</v>
      </c>
      <c r="W191" s="160"/>
      <c r="X191" s="160" t="s">
        <v>150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151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/>
      <c r="B192" s="157"/>
      <c r="C192" s="192" t="s">
        <v>383</v>
      </c>
      <c r="D192" s="162"/>
      <c r="E192" s="163">
        <v>1.02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170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192" t="s">
        <v>374</v>
      </c>
      <c r="D193" s="162"/>
      <c r="E193" s="163"/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170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80">
        <v>64</v>
      </c>
      <c r="B194" s="181" t="s">
        <v>384</v>
      </c>
      <c r="C194" s="190" t="s">
        <v>385</v>
      </c>
      <c r="D194" s="182" t="s">
        <v>179</v>
      </c>
      <c r="E194" s="183">
        <v>1.02</v>
      </c>
      <c r="F194" s="184">
        <f>H194+J194</f>
        <v>0</v>
      </c>
      <c r="G194" s="184">
        <f>ROUND(E194*F194,2)</f>
        <v>0</v>
      </c>
      <c r="H194" s="185"/>
      <c r="I194" s="184">
        <f>ROUND(E194*H194,2)</f>
        <v>0</v>
      </c>
      <c r="J194" s="185"/>
      <c r="K194" s="184">
        <f>ROUND(E194*J194,2)</f>
        <v>0</v>
      </c>
      <c r="L194" s="184">
        <v>21</v>
      </c>
      <c r="M194" s="184">
        <f>G194*(1+L194/100)</f>
        <v>0</v>
      </c>
      <c r="N194" s="183">
        <v>0</v>
      </c>
      <c r="O194" s="183">
        <f>ROUND(E194*N194,2)</f>
        <v>0</v>
      </c>
      <c r="P194" s="183">
        <v>0</v>
      </c>
      <c r="Q194" s="183">
        <f>ROUND(E194*P194,2)</f>
        <v>0</v>
      </c>
      <c r="R194" s="184"/>
      <c r="S194" s="184" t="s">
        <v>148</v>
      </c>
      <c r="T194" s="186" t="s">
        <v>149</v>
      </c>
      <c r="U194" s="160">
        <v>0.32</v>
      </c>
      <c r="V194" s="160">
        <f>ROUND(E194*U194,2)</f>
        <v>0.33</v>
      </c>
      <c r="W194" s="160"/>
      <c r="X194" s="160" t="s">
        <v>150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151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ht="22.5" outlineLevel="1" x14ac:dyDescent="0.2">
      <c r="A195" s="173">
        <v>65</v>
      </c>
      <c r="B195" s="174" t="s">
        <v>386</v>
      </c>
      <c r="C195" s="191" t="s">
        <v>387</v>
      </c>
      <c r="D195" s="175" t="s">
        <v>388</v>
      </c>
      <c r="E195" s="176">
        <v>1.2999999999999999E-2</v>
      </c>
      <c r="F195" s="177">
        <f>H195+J195</f>
        <v>0</v>
      </c>
      <c r="G195" s="177">
        <f>ROUND(E195*F195,2)</f>
        <v>0</v>
      </c>
      <c r="H195" s="178"/>
      <c r="I195" s="177">
        <f>ROUND(E195*H195,2)</f>
        <v>0</v>
      </c>
      <c r="J195" s="178"/>
      <c r="K195" s="177">
        <f>ROUND(E195*J195,2)</f>
        <v>0</v>
      </c>
      <c r="L195" s="177">
        <v>21</v>
      </c>
      <c r="M195" s="177">
        <f>G195*(1+L195/100)</f>
        <v>0</v>
      </c>
      <c r="N195" s="176">
        <v>1.04548</v>
      </c>
      <c r="O195" s="176">
        <f>ROUND(E195*N195,2)</f>
        <v>0.01</v>
      </c>
      <c r="P195" s="176">
        <v>0</v>
      </c>
      <c r="Q195" s="176">
        <f>ROUND(E195*P195,2)</f>
        <v>0</v>
      </c>
      <c r="R195" s="177"/>
      <c r="S195" s="177" t="s">
        <v>148</v>
      </c>
      <c r="T195" s="179" t="s">
        <v>149</v>
      </c>
      <c r="U195" s="160">
        <v>15.231</v>
      </c>
      <c r="V195" s="160">
        <f>ROUND(E195*U195,2)</f>
        <v>0.2</v>
      </c>
      <c r="W195" s="160"/>
      <c r="X195" s="160" t="s">
        <v>150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151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192" t="s">
        <v>389</v>
      </c>
      <c r="D196" s="162"/>
      <c r="E196" s="163">
        <v>0.01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170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outlineLevel="1" x14ac:dyDescent="0.2">
      <c r="A197" s="173">
        <v>66</v>
      </c>
      <c r="B197" s="174" t="s">
        <v>390</v>
      </c>
      <c r="C197" s="191" t="s">
        <v>391</v>
      </c>
      <c r="D197" s="175" t="s">
        <v>179</v>
      </c>
      <c r="E197" s="176">
        <v>4.34</v>
      </c>
      <c r="F197" s="177">
        <f>H197+J197</f>
        <v>0</v>
      </c>
      <c r="G197" s="177">
        <f>ROUND(E197*F197,2)</f>
        <v>0</v>
      </c>
      <c r="H197" s="178"/>
      <c r="I197" s="177">
        <f>ROUND(E197*H197,2)</f>
        <v>0</v>
      </c>
      <c r="J197" s="178"/>
      <c r="K197" s="177">
        <f>ROUND(E197*J197,2)</f>
        <v>0</v>
      </c>
      <c r="L197" s="177">
        <v>21</v>
      </c>
      <c r="M197" s="177">
        <f>G197*(1+L197/100)</f>
        <v>0</v>
      </c>
      <c r="N197" s="176">
        <v>0.38500000000000001</v>
      </c>
      <c r="O197" s="176">
        <f>ROUND(E197*N197,2)</f>
        <v>1.67</v>
      </c>
      <c r="P197" s="176">
        <v>0</v>
      </c>
      <c r="Q197" s="176">
        <f>ROUND(E197*P197,2)</f>
        <v>0</v>
      </c>
      <c r="R197" s="177"/>
      <c r="S197" s="177" t="s">
        <v>148</v>
      </c>
      <c r="T197" s="179" t="s">
        <v>149</v>
      </c>
      <c r="U197" s="160">
        <v>0.8</v>
      </c>
      <c r="V197" s="160">
        <f>ROUND(E197*U197,2)</f>
        <v>3.47</v>
      </c>
      <c r="W197" s="160"/>
      <c r="X197" s="160" t="s">
        <v>150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151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6"/>
      <c r="B198" s="157"/>
      <c r="C198" s="192" t="s">
        <v>392</v>
      </c>
      <c r="D198" s="162"/>
      <c r="E198" s="163">
        <v>4.34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170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80">
        <v>67</v>
      </c>
      <c r="B199" s="181" t="s">
        <v>393</v>
      </c>
      <c r="C199" s="190" t="s">
        <v>394</v>
      </c>
      <c r="D199" s="182" t="s">
        <v>388</v>
      </c>
      <c r="E199" s="183">
        <v>0.05</v>
      </c>
      <c r="F199" s="184">
        <f>H199+J199</f>
        <v>0</v>
      </c>
      <c r="G199" s="184">
        <f>ROUND(E199*F199,2)</f>
        <v>0</v>
      </c>
      <c r="H199" s="185"/>
      <c r="I199" s="184">
        <f>ROUND(E199*H199,2)</f>
        <v>0</v>
      </c>
      <c r="J199" s="185"/>
      <c r="K199" s="184">
        <f>ROUND(E199*J199,2)</f>
        <v>0</v>
      </c>
      <c r="L199" s="184">
        <v>21</v>
      </c>
      <c r="M199" s="184">
        <f>G199*(1+L199/100)</f>
        <v>0</v>
      </c>
      <c r="N199" s="183">
        <v>1.0210999999999999</v>
      </c>
      <c r="O199" s="183">
        <f>ROUND(E199*N199,2)</f>
        <v>0.05</v>
      </c>
      <c r="P199" s="183">
        <v>0</v>
      </c>
      <c r="Q199" s="183">
        <f>ROUND(E199*P199,2)</f>
        <v>0</v>
      </c>
      <c r="R199" s="184"/>
      <c r="S199" s="184" t="s">
        <v>148</v>
      </c>
      <c r="T199" s="186" t="s">
        <v>149</v>
      </c>
      <c r="U199" s="160">
        <v>29.292000000000002</v>
      </c>
      <c r="V199" s="160">
        <f>ROUND(E199*U199,2)</f>
        <v>1.46</v>
      </c>
      <c r="W199" s="160"/>
      <c r="X199" s="160" t="s">
        <v>150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151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x14ac:dyDescent="0.2">
      <c r="A200" s="167" t="s">
        <v>143</v>
      </c>
      <c r="B200" s="168" t="s">
        <v>76</v>
      </c>
      <c r="C200" s="189" t="s">
        <v>77</v>
      </c>
      <c r="D200" s="169"/>
      <c r="E200" s="170"/>
      <c r="F200" s="171"/>
      <c r="G200" s="171">
        <f>SUMIF(AG201:AG202,"&lt;&gt;NOR",G201:G202)</f>
        <v>0</v>
      </c>
      <c r="H200" s="171"/>
      <c r="I200" s="171">
        <f>SUM(I201:I202)</f>
        <v>0</v>
      </c>
      <c r="J200" s="171"/>
      <c r="K200" s="171">
        <f>SUM(K201:K202)</f>
        <v>0</v>
      </c>
      <c r="L200" s="171"/>
      <c r="M200" s="171">
        <f>SUM(M201:M202)</f>
        <v>0</v>
      </c>
      <c r="N200" s="170"/>
      <c r="O200" s="170">
        <f>SUM(O201:O202)</f>
        <v>5.34</v>
      </c>
      <c r="P200" s="170"/>
      <c r="Q200" s="170">
        <f>SUM(Q201:Q202)</f>
        <v>0</v>
      </c>
      <c r="R200" s="171"/>
      <c r="S200" s="171"/>
      <c r="T200" s="172"/>
      <c r="U200" s="166"/>
      <c r="V200" s="166">
        <f>SUM(V201:V202)</f>
        <v>14.899999999999999</v>
      </c>
      <c r="W200" s="166"/>
      <c r="X200" s="166"/>
      <c r="AG200" t="s">
        <v>144</v>
      </c>
    </row>
    <row r="201" spans="1:60" ht="22.5" outlineLevel="1" x14ac:dyDescent="0.2">
      <c r="A201" s="180">
        <v>68</v>
      </c>
      <c r="B201" s="181" t="s">
        <v>395</v>
      </c>
      <c r="C201" s="190" t="s">
        <v>396</v>
      </c>
      <c r="D201" s="182" t="s">
        <v>166</v>
      </c>
      <c r="E201" s="183">
        <v>2.8</v>
      </c>
      <c r="F201" s="184">
        <f>H201+J201</f>
        <v>0</v>
      </c>
      <c r="G201" s="184">
        <f>ROUND(E201*F201,2)</f>
        <v>0</v>
      </c>
      <c r="H201" s="185"/>
      <c r="I201" s="184">
        <f>ROUND(E201*H201,2)</f>
        <v>0</v>
      </c>
      <c r="J201" s="185"/>
      <c r="K201" s="184">
        <f>ROUND(E201*J201,2)</f>
        <v>0</v>
      </c>
      <c r="L201" s="184">
        <v>21</v>
      </c>
      <c r="M201" s="184">
        <f>G201*(1+L201/100)</f>
        <v>0</v>
      </c>
      <c r="N201" s="183">
        <v>1.7671600000000001</v>
      </c>
      <c r="O201" s="183">
        <f>ROUND(E201*N201,2)</f>
        <v>4.95</v>
      </c>
      <c r="P201" s="183">
        <v>0</v>
      </c>
      <c r="Q201" s="183">
        <f>ROUND(E201*P201,2)</f>
        <v>0</v>
      </c>
      <c r="R201" s="184"/>
      <c r="S201" s="184" t="s">
        <v>148</v>
      </c>
      <c r="T201" s="186" t="s">
        <v>149</v>
      </c>
      <c r="U201" s="160">
        <v>4.8926999999999996</v>
      </c>
      <c r="V201" s="160">
        <f>ROUND(E201*U201,2)</f>
        <v>13.7</v>
      </c>
      <c r="W201" s="160"/>
      <c r="X201" s="160" t="s">
        <v>150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151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ht="22.5" outlineLevel="1" x14ac:dyDescent="0.2">
      <c r="A202" s="180">
        <v>69</v>
      </c>
      <c r="B202" s="181" t="s">
        <v>397</v>
      </c>
      <c r="C202" s="190" t="s">
        <v>398</v>
      </c>
      <c r="D202" s="182" t="s">
        <v>147</v>
      </c>
      <c r="E202" s="183">
        <v>4</v>
      </c>
      <c r="F202" s="184">
        <f>H202+J202</f>
        <v>0</v>
      </c>
      <c r="G202" s="184">
        <f>ROUND(E202*F202,2)</f>
        <v>0</v>
      </c>
      <c r="H202" s="185"/>
      <c r="I202" s="184">
        <f>ROUND(E202*H202,2)</f>
        <v>0</v>
      </c>
      <c r="J202" s="185"/>
      <c r="K202" s="184">
        <f>ROUND(E202*J202,2)</f>
        <v>0</v>
      </c>
      <c r="L202" s="184">
        <v>21</v>
      </c>
      <c r="M202" s="184">
        <f>G202*(1+L202/100)</f>
        <v>0</v>
      </c>
      <c r="N202" s="183">
        <v>9.8379999999999995E-2</v>
      </c>
      <c r="O202" s="183">
        <f>ROUND(E202*N202,2)</f>
        <v>0.39</v>
      </c>
      <c r="P202" s="183">
        <v>0</v>
      </c>
      <c r="Q202" s="183">
        <f>ROUND(E202*P202,2)</f>
        <v>0</v>
      </c>
      <c r="R202" s="184"/>
      <c r="S202" s="184" t="s">
        <v>148</v>
      </c>
      <c r="T202" s="186" t="s">
        <v>149</v>
      </c>
      <c r="U202" s="160">
        <v>0.30099999999999999</v>
      </c>
      <c r="V202" s="160">
        <f>ROUND(E202*U202,2)</f>
        <v>1.2</v>
      </c>
      <c r="W202" s="160"/>
      <c r="X202" s="160" t="s">
        <v>150</v>
      </c>
      <c r="Y202" s="149"/>
      <c r="Z202" s="149"/>
      <c r="AA202" s="149"/>
      <c r="AB202" s="149"/>
      <c r="AC202" s="149"/>
      <c r="AD202" s="149"/>
      <c r="AE202" s="149"/>
      <c r="AF202" s="149"/>
      <c r="AG202" s="149" t="s">
        <v>151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x14ac:dyDescent="0.2">
      <c r="A203" s="167" t="s">
        <v>143</v>
      </c>
      <c r="B203" s="168" t="s">
        <v>78</v>
      </c>
      <c r="C203" s="189" t="s">
        <v>79</v>
      </c>
      <c r="D203" s="169"/>
      <c r="E203" s="170"/>
      <c r="F203" s="171"/>
      <c r="G203" s="171">
        <f>SUMIF(AG204:AG211,"&lt;&gt;NOR",G204:G211)</f>
        <v>0</v>
      </c>
      <c r="H203" s="171"/>
      <c r="I203" s="171">
        <f>SUM(I204:I211)</f>
        <v>0</v>
      </c>
      <c r="J203" s="171"/>
      <c r="K203" s="171">
        <f>SUM(K204:K211)</f>
        <v>0</v>
      </c>
      <c r="L203" s="171"/>
      <c r="M203" s="171">
        <f>SUM(M204:M211)</f>
        <v>0</v>
      </c>
      <c r="N203" s="170"/>
      <c r="O203" s="170">
        <f>SUM(O204:O211)</f>
        <v>0.56000000000000005</v>
      </c>
      <c r="P203" s="170"/>
      <c r="Q203" s="170">
        <f>SUM(Q204:Q211)</f>
        <v>0</v>
      </c>
      <c r="R203" s="171"/>
      <c r="S203" s="171"/>
      <c r="T203" s="172"/>
      <c r="U203" s="166"/>
      <c r="V203" s="166">
        <f>SUM(V204:V211)</f>
        <v>1.58</v>
      </c>
      <c r="W203" s="166"/>
      <c r="X203" s="166"/>
      <c r="AG203" t="s">
        <v>144</v>
      </c>
    </row>
    <row r="204" spans="1:60" outlineLevel="1" x14ac:dyDescent="0.2">
      <c r="A204" s="173">
        <v>70</v>
      </c>
      <c r="B204" s="174" t="s">
        <v>399</v>
      </c>
      <c r="C204" s="191" t="s">
        <v>400</v>
      </c>
      <c r="D204" s="175" t="s">
        <v>166</v>
      </c>
      <c r="E204" s="176">
        <v>0.2</v>
      </c>
      <c r="F204" s="177">
        <f>H204+J204</f>
        <v>0</v>
      </c>
      <c r="G204" s="177">
        <f>ROUND(E204*F204,2)</f>
        <v>0</v>
      </c>
      <c r="H204" s="178"/>
      <c r="I204" s="177">
        <f>ROUND(E204*H204,2)</f>
        <v>0</v>
      </c>
      <c r="J204" s="178"/>
      <c r="K204" s="177">
        <f>ROUND(E204*J204,2)</f>
        <v>0</v>
      </c>
      <c r="L204" s="177">
        <v>21</v>
      </c>
      <c r="M204" s="177">
        <f>G204*(1+L204/100)</f>
        <v>0</v>
      </c>
      <c r="N204" s="176">
        <v>2.5251399999999999</v>
      </c>
      <c r="O204" s="176">
        <f>ROUND(E204*N204,2)</f>
        <v>0.51</v>
      </c>
      <c r="P204" s="176">
        <v>0</v>
      </c>
      <c r="Q204" s="176">
        <f>ROUND(E204*P204,2)</f>
        <v>0</v>
      </c>
      <c r="R204" s="177"/>
      <c r="S204" s="177" t="s">
        <v>148</v>
      </c>
      <c r="T204" s="179" t="s">
        <v>149</v>
      </c>
      <c r="U204" s="160">
        <v>0.98699999999999999</v>
      </c>
      <c r="V204" s="160">
        <f>ROUND(E204*U204,2)</f>
        <v>0.2</v>
      </c>
      <c r="W204" s="160"/>
      <c r="X204" s="160" t="s">
        <v>150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151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6"/>
      <c r="B205" s="157"/>
      <c r="C205" s="192" t="s">
        <v>401</v>
      </c>
      <c r="D205" s="162"/>
      <c r="E205" s="163">
        <v>0.31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170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56"/>
      <c r="B206" s="157"/>
      <c r="C206" s="192" t="s">
        <v>402</v>
      </c>
      <c r="D206" s="162"/>
      <c r="E206" s="163">
        <v>-0.11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170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22.5" outlineLevel="1" x14ac:dyDescent="0.2">
      <c r="A207" s="173">
        <v>71</v>
      </c>
      <c r="B207" s="174" t="s">
        <v>403</v>
      </c>
      <c r="C207" s="191" t="s">
        <v>404</v>
      </c>
      <c r="D207" s="175" t="s">
        <v>179</v>
      </c>
      <c r="E207" s="176">
        <v>0.88</v>
      </c>
      <c r="F207" s="177">
        <f>H207+J207</f>
        <v>0</v>
      </c>
      <c r="G207" s="177">
        <f>ROUND(E207*F207,2)</f>
        <v>0</v>
      </c>
      <c r="H207" s="178"/>
      <c r="I207" s="177">
        <f>ROUND(E207*H207,2)</f>
        <v>0</v>
      </c>
      <c r="J207" s="178"/>
      <c r="K207" s="177">
        <f>ROUND(E207*J207,2)</f>
        <v>0</v>
      </c>
      <c r="L207" s="177">
        <v>21</v>
      </c>
      <c r="M207" s="177">
        <f>G207*(1+L207/100)</f>
        <v>0</v>
      </c>
      <c r="N207" s="176">
        <v>3.3169999999999998E-2</v>
      </c>
      <c r="O207" s="176">
        <f>ROUND(E207*N207,2)</f>
        <v>0.03</v>
      </c>
      <c r="P207" s="176">
        <v>0</v>
      </c>
      <c r="Q207" s="176">
        <f>ROUND(E207*P207,2)</f>
        <v>0</v>
      </c>
      <c r="R207" s="177"/>
      <c r="S207" s="177" t="s">
        <v>148</v>
      </c>
      <c r="T207" s="179" t="s">
        <v>149</v>
      </c>
      <c r="U207" s="160">
        <v>0.79100000000000004</v>
      </c>
      <c r="V207" s="160">
        <f>ROUND(E207*U207,2)</f>
        <v>0.7</v>
      </c>
      <c r="W207" s="160"/>
      <c r="X207" s="160" t="s">
        <v>150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151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56"/>
      <c r="B208" s="157"/>
      <c r="C208" s="192" t="s">
        <v>405</v>
      </c>
      <c r="D208" s="162"/>
      <c r="E208" s="163">
        <v>0.88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170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80">
        <v>72</v>
      </c>
      <c r="B209" s="181" t="s">
        <v>406</v>
      </c>
      <c r="C209" s="190" t="s">
        <v>407</v>
      </c>
      <c r="D209" s="182" t="s">
        <v>179</v>
      </c>
      <c r="E209" s="183">
        <v>0.88</v>
      </c>
      <c r="F209" s="184">
        <f>H209+J209</f>
        <v>0</v>
      </c>
      <c r="G209" s="184">
        <f>ROUND(E209*F209,2)</f>
        <v>0</v>
      </c>
      <c r="H209" s="185"/>
      <c r="I209" s="184">
        <f>ROUND(E209*H209,2)</f>
        <v>0</v>
      </c>
      <c r="J209" s="185"/>
      <c r="K209" s="184">
        <f>ROUND(E209*J209,2)</f>
        <v>0</v>
      </c>
      <c r="L209" s="184">
        <v>21</v>
      </c>
      <c r="M209" s="184">
        <f>G209*(1+L209/100)</f>
        <v>0</v>
      </c>
      <c r="N209" s="183">
        <v>0</v>
      </c>
      <c r="O209" s="183">
        <f>ROUND(E209*N209,2)</f>
        <v>0</v>
      </c>
      <c r="P209" s="183">
        <v>0</v>
      </c>
      <c r="Q209" s="183">
        <f>ROUND(E209*P209,2)</f>
        <v>0</v>
      </c>
      <c r="R209" s="184"/>
      <c r="S209" s="184" t="s">
        <v>148</v>
      </c>
      <c r="T209" s="186" t="s">
        <v>149</v>
      </c>
      <c r="U209" s="160">
        <v>0.39600000000000002</v>
      </c>
      <c r="V209" s="160">
        <f>ROUND(E209*U209,2)</f>
        <v>0.35</v>
      </c>
      <c r="W209" s="160"/>
      <c r="X209" s="160" t="s">
        <v>150</v>
      </c>
      <c r="Y209" s="149"/>
      <c r="Z209" s="149"/>
      <c r="AA209" s="149"/>
      <c r="AB209" s="149"/>
      <c r="AC209" s="149"/>
      <c r="AD209" s="149"/>
      <c r="AE209" s="149"/>
      <c r="AF209" s="149"/>
      <c r="AG209" s="149" t="s">
        <v>151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ht="22.5" outlineLevel="1" x14ac:dyDescent="0.2">
      <c r="A210" s="173">
        <v>73</v>
      </c>
      <c r="B210" s="174" t="s">
        <v>408</v>
      </c>
      <c r="C210" s="191" t="s">
        <v>409</v>
      </c>
      <c r="D210" s="175" t="s">
        <v>388</v>
      </c>
      <c r="E210" s="176">
        <v>2.1999999999999999E-2</v>
      </c>
      <c r="F210" s="177">
        <f>H210+J210</f>
        <v>0</v>
      </c>
      <c r="G210" s="177">
        <f>ROUND(E210*F210,2)</f>
        <v>0</v>
      </c>
      <c r="H210" s="178"/>
      <c r="I210" s="177">
        <f>ROUND(E210*H210,2)</f>
        <v>0</v>
      </c>
      <c r="J210" s="178"/>
      <c r="K210" s="177">
        <f>ROUND(E210*J210,2)</f>
        <v>0</v>
      </c>
      <c r="L210" s="177">
        <v>21</v>
      </c>
      <c r="M210" s="177">
        <f>G210*(1+L210/100)</f>
        <v>0</v>
      </c>
      <c r="N210" s="176">
        <v>1.04548</v>
      </c>
      <c r="O210" s="176">
        <f>ROUND(E210*N210,2)</f>
        <v>0.02</v>
      </c>
      <c r="P210" s="176">
        <v>0</v>
      </c>
      <c r="Q210" s="176">
        <f>ROUND(E210*P210,2)</f>
        <v>0</v>
      </c>
      <c r="R210" s="177"/>
      <c r="S210" s="177" t="s">
        <v>148</v>
      </c>
      <c r="T210" s="179" t="s">
        <v>149</v>
      </c>
      <c r="U210" s="160">
        <v>15.211</v>
      </c>
      <c r="V210" s="160">
        <f>ROUND(E210*U210,2)</f>
        <v>0.33</v>
      </c>
      <c r="W210" s="160"/>
      <c r="X210" s="160" t="s">
        <v>150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151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6"/>
      <c r="B211" s="157"/>
      <c r="C211" s="192" t="s">
        <v>410</v>
      </c>
      <c r="D211" s="162"/>
      <c r="E211" s="163">
        <v>0.02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170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x14ac:dyDescent="0.2">
      <c r="A212" s="167" t="s">
        <v>143</v>
      </c>
      <c r="B212" s="168" t="s">
        <v>80</v>
      </c>
      <c r="C212" s="189" t="s">
        <v>81</v>
      </c>
      <c r="D212" s="169"/>
      <c r="E212" s="170"/>
      <c r="F212" s="171"/>
      <c r="G212" s="171">
        <f>SUMIF(AG213:AG255,"&lt;&gt;NOR",G213:G255)</f>
        <v>0</v>
      </c>
      <c r="H212" s="171"/>
      <c r="I212" s="171">
        <f>SUM(I213:I255)</f>
        <v>0</v>
      </c>
      <c r="J212" s="171"/>
      <c r="K212" s="171">
        <f>SUM(K213:K255)</f>
        <v>0</v>
      </c>
      <c r="L212" s="171"/>
      <c r="M212" s="171">
        <f>SUM(M213:M255)</f>
        <v>0</v>
      </c>
      <c r="N212" s="170"/>
      <c r="O212" s="170">
        <f>SUM(O213:O255)</f>
        <v>603.10000000000014</v>
      </c>
      <c r="P212" s="170"/>
      <c r="Q212" s="170">
        <f>SUM(Q213:Q255)</f>
        <v>0</v>
      </c>
      <c r="R212" s="171"/>
      <c r="S212" s="171"/>
      <c r="T212" s="172"/>
      <c r="U212" s="166"/>
      <c r="V212" s="166">
        <f>SUM(V213:V255)</f>
        <v>236.32999999999998</v>
      </c>
      <c r="W212" s="166"/>
      <c r="X212" s="166"/>
      <c r="AG212" t="s">
        <v>144</v>
      </c>
    </row>
    <row r="213" spans="1:60" outlineLevel="1" x14ac:dyDescent="0.2">
      <c r="A213" s="173">
        <v>74</v>
      </c>
      <c r="B213" s="174" t="s">
        <v>411</v>
      </c>
      <c r="C213" s="191" t="s">
        <v>412</v>
      </c>
      <c r="D213" s="175" t="s">
        <v>179</v>
      </c>
      <c r="E213" s="176">
        <v>21</v>
      </c>
      <c r="F213" s="177">
        <f>H213+J213</f>
        <v>0</v>
      </c>
      <c r="G213" s="177">
        <f>ROUND(E213*F213,2)</f>
        <v>0</v>
      </c>
      <c r="H213" s="178"/>
      <c r="I213" s="177">
        <f>ROUND(E213*H213,2)</f>
        <v>0</v>
      </c>
      <c r="J213" s="178"/>
      <c r="K213" s="177">
        <f>ROUND(E213*J213,2)</f>
        <v>0</v>
      </c>
      <c r="L213" s="177">
        <v>21</v>
      </c>
      <c r="M213" s="177">
        <f>G213*(1+L213/100)</f>
        <v>0</v>
      </c>
      <c r="N213" s="176">
        <v>0.33074999999999999</v>
      </c>
      <c r="O213" s="176">
        <f>ROUND(E213*N213,2)</f>
        <v>6.95</v>
      </c>
      <c r="P213" s="176">
        <v>0</v>
      </c>
      <c r="Q213" s="176">
        <f>ROUND(E213*P213,2)</f>
        <v>0</v>
      </c>
      <c r="R213" s="177"/>
      <c r="S213" s="177" t="s">
        <v>148</v>
      </c>
      <c r="T213" s="179" t="s">
        <v>149</v>
      </c>
      <c r="U213" s="160">
        <v>2.5999999999999999E-2</v>
      </c>
      <c r="V213" s="160">
        <f>ROUND(E213*U213,2)</f>
        <v>0.55000000000000004</v>
      </c>
      <c r="W213" s="160"/>
      <c r="X213" s="160" t="s">
        <v>150</v>
      </c>
      <c r="Y213" s="149"/>
      <c r="Z213" s="149"/>
      <c r="AA213" s="149"/>
      <c r="AB213" s="149"/>
      <c r="AC213" s="149"/>
      <c r="AD213" s="149"/>
      <c r="AE213" s="149"/>
      <c r="AF213" s="149"/>
      <c r="AG213" s="149" t="s">
        <v>151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/>
      <c r="B214" s="157"/>
      <c r="C214" s="192" t="s">
        <v>413</v>
      </c>
      <c r="D214" s="162"/>
      <c r="E214" s="163"/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170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6"/>
      <c r="B215" s="157"/>
      <c r="C215" s="192" t="s">
        <v>414</v>
      </c>
      <c r="D215" s="162"/>
      <c r="E215" s="163">
        <v>21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170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3">
        <v>75</v>
      </c>
      <c r="B216" s="174" t="s">
        <v>415</v>
      </c>
      <c r="C216" s="191" t="s">
        <v>416</v>
      </c>
      <c r="D216" s="175" t="s">
        <v>179</v>
      </c>
      <c r="E216" s="176">
        <v>30</v>
      </c>
      <c r="F216" s="177">
        <f>H216+J216</f>
        <v>0</v>
      </c>
      <c r="G216" s="177">
        <f>ROUND(E216*F216,2)</f>
        <v>0</v>
      </c>
      <c r="H216" s="178"/>
      <c r="I216" s="177">
        <f>ROUND(E216*H216,2)</f>
        <v>0</v>
      </c>
      <c r="J216" s="178"/>
      <c r="K216" s="177">
        <f>ROUND(E216*J216,2)</f>
        <v>0</v>
      </c>
      <c r="L216" s="177">
        <v>21</v>
      </c>
      <c r="M216" s="177">
        <f>G216*(1+L216/100)</f>
        <v>0</v>
      </c>
      <c r="N216" s="176">
        <v>7.3899999999999993E-2</v>
      </c>
      <c r="O216" s="176">
        <f>ROUND(E216*N216,2)</f>
        <v>2.2200000000000002</v>
      </c>
      <c r="P216" s="176">
        <v>0</v>
      </c>
      <c r="Q216" s="176">
        <f>ROUND(E216*P216,2)</f>
        <v>0</v>
      </c>
      <c r="R216" s="177"/>
      <c r="S216" s="177" t="s">
        <v>148</v>
      </c>
      <c r="T216" s="179" t="s">
        <v>149</v>
      </c>
      <c r="U216" s="160">
        <v>0.45200000000000001</v>
      </c>
      <c r="V216" s="160">
        <f>ROUND(E216*U216,2)</f>
        <v>13.56</v>
      </c>
      <c r="W216" s="160"/>
      <c r="X216" s="160" t="s">
        <v>150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151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192" t="s">
        <v>417</v>
      </c>
      <c r="D217" s="162"/>
      <c r="E217" s="163"/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170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6"/>
      <c r="B218" s="157"/>
      <c r="C218" s="192" t="s">
        <v>418</v>
      </c>
      <c r="D218" s="162"/>
      <c r="E218" s="163">
        <v>30</v>
      </c>
      <c r="F218" s="160"/>
      <c r="G218" s="160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170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73">
        <v>76</v>
      </c>
      <c r="B219" s="174" t="s">
        <v>419</v>
      </c>
      <c r="C219" s="191" t="s">
        <v>420</v>
      </c>
      <c r="D219" s="175" t="s">
        <v>179</v>
      </c>
      <c r="E219" s="176">
        <v>33</v>
      </c>
      <c r="F219" s="177">
        <f>H219+J219</f>
        <v>0</v>
      </c>
      <c r="G219" s="177">
        <f>ROUND(E219*F219,2)</f>
        <v>0</v>
      </c>
      <c r="H219" s="178"/>
      <c r="I219" s="177">
        <f>ROUND(E219*H219,2)</f>
        <v>0</v>
      </c>
      <c r="J219" s="178"/>
      <c r="K219" s="177">
        <f>ROUND(E219*J219,2)</f>
        <v>0</v>
      </c>
      <c r="L219" s="177">
        <v>21</v>
      </c>
      <c r="M219" s="177">
        <f>G219*(1+L219/100)</f>
        <v>0</v>
      </c>
      <c r="N219" s="176">
        <v>0.12959999999999999</v>
      </c>
      <c r="O219" s="176">
        <f>ROUND(E219*N219,2)</f>
        <v>4.28</v>
      </c>
      <c r="P219" s="176">
        <v>0</v>
      </c>
      <c r="Q219" s="176">
        <f>ROUND(E219*P219,2)</f>
        <v>0</v>
      </c>
      <c r="R219" s="177" t="s">
        <v>421</v>
      </c>
      <c r="S219" s="177" t="s">
        <v>148</v>
      </c>
      <c r="T219" s="179" t="s">
        <v>149</v>
      </c>
      <c r="U219" s="160">
        <v>0</v>
      </c>
      <c r="V219" s="160">
        <f>ROUND(E219*U219,2)</f>
        <v>0</v>
      </c>
      <c r="W219" s="160"/>
      <c r="X219" s="160" t="s">
        <v>422</v>
      </c>
      <c r="Y219" s="149"/>
      <c r="Z219" s="149"/>
      <c r="AA219" s="149"/>
      <c r="AB219" s="149"/>
      <c r="AC219" s="149"/>
      <c r="AD219" s="149"/>
      <c r="AE219" s="149"/>
      <c r="AF219" s="149"/>
      <c r="AG219" s="149" t="s">
        <v>423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6"/>
      <c r="B220" s="157"/>
      <c r="C220" s="192" t="s">
        <v>424</v>
      </c>
      <c r="D220" s="162"/>
      <c r="E220" s="163">
        <v>33</v>
      </c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170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3">
        <v>77</v>
      </c>
      <c r="B221" s="174" t="s">
        <v>425</v>
      </c>
      <c r="C221" s="191" t="s">
        <v>426</v>
      </c>
      <c r="D221" s="175" t="s">
        <v>179</v>
      </c>
      <c r="E221" s="176">
        <v>128</v>
      </c>
      <c r="F221" s="177">
        <f>H221+J221</f>
        <v>0</v>
      </c>
      <c r="G221" s="177">
        <f>ROUND(E221*F221,2)</f>
        <v>0</v>
      </c>
      <c r="H221" s="178"/>
      <c r="I221" s="177">
        <f>ROUND(E221*H221,2)</f>
        <v>0</v>
      </c>
      <c r="J221" s="178"/>
      <c r="K221" s="177">
        <f>ROUND(E221*J221,2)</f>
        <v>0</v>
      </c>
      <c r="L221" s="177">
        <v>21</v>
      </c>
      <c r="M221" s="177">
        <f>G221*(1+L221/100)</f>
        <v>0</v>
      </c>
      <c r="N221" s="176">
        <v>0.441</v>
      </c>
      <c r="O221" s="176">
        <f>ROUND(E221*N221,2)</f>
        <v>56.45</v>
      </c>
      <c r="P221" s="176">
        <v>0</v>
      </c>
      <c r="Q221" s="176">
        <f>ROUND(E221*P221,2)</f>
        <v>0</v>
      </c>
      <c r="R221" s="177"/>
      <c r="S221" s="177" t="s">
        <v>148</v>
      </c>
      <c r="T221" s="179" t="s">
        <v>149</v>
      </c>
      <c r="U221" s="160">
        <v>2.9000000000000001E-2</v>
      </c>
      <c r="V221" s="160">
        <f>ROUND(E221*U221,2)</f>
        <v>3.71</v>
      </c>
      <c r="W221" s="160"/>
      <c r="X221" s="160" t="s">
        <v>150</v>
      </c>
      <c r="Y221" s="149"/>
      <c r="Z221" s="149"/>
      <c r="AA221" s="149"/>
      <c r="AB221" s="149"/>
      <c r="AC221" s="149"/>
      <c r="AD221" s="149"/>
      <c r="AE221" s="149"/>
      <c r="AF221" s="149"/>
      <c r="AG221" s="149" t="s">
        <v>151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56"/>
      <c r="B222" s="157"/>
      <c r="C222" s="192" t="s">
        <v>427</v>
      </c>
      <c r="D222" s="162"/>
      <c r="E222" s="163"/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170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6"/>
      <c r="B223" s="157"/>
      <c r="C223" s="192" t="s">
        <v>428</v>
      </c>
      <c r="D223" s="162"/>
      <c r="E223" s="163">
        <v>128</v>
      </c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170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73">
        <v>78</v>
      </c>
      <c r="B224" s="174" t="s">
        <v>429</v>
      </c>
      <c r="C224" s="191" t="s">
        <v>430</v>
      </c>
      <c r="D224" s="175" t="s">
        <v>179</v>
      </c>
      <c r="E224" s="176">
        <v>152</v>
      </c>
      <c r="F224" s="177">
        <f>H224+J224</f>
        <v>0</v>
      </c>
      <c r="G224" s="177">
        <f>ROUND(E224*F224,2)</f>
        <v>0</v>
      </c>
      <c r="H224" s="178"/>
      <c r="I224" s="177">
        <f>ROUND(E224*H224,2)</f>
        <v>0</v>
      </c>
      <c r="J224" s="178"/>
      <c r="K224" s="177">
        <f>ROUND(E224*J224,2)</f>
        <v>0</v>
      </c>
      <c r="L224" s="177">
        <v>21</v>
      </c>
      <c r="M224" s="177">
        <f>G224*(1+L224/100)</f>
        <v>0</v>
      </c>
      <c r="N224" s="176">
        <v>0.51085999999999998</v>
      </c>
      <c r="O224" s="176">
        <f>ROUND(E224*N224,2)</f>
        <v>77.650000000000006</v>
      </c>
      <c r="P224" s="176">
        <v>0</v>
      </c>
      <c r="Q224" s="176">
        <f>ROUND(E224*P224,2)</f>
        <v>0</v>
      </c>
      <c r="R224" s="177"/>
      <c r="S224" s="177" t="s">
        <v>148</v>
      </c>
      <c r="T224" s="179" t="s">
        <v>149</v>
      </c>
      <c r="U224" s="160">
        <v>2.7E-2</v>
      </c>
      <c r="V224" s="160">
        <f>ROUND(E224*U224,2)</f>
        <v>4.0999999999999996</v>
      </c>
      <c r="W224" s="160"/>
      <c r="X224" s="160" t="s">
        <v>150</v>
      </c>
      <c r="Y224" s="149"/>
      <c r="Z224" s="149"/>
      <c r="AA224" s="149"/>
      <c r="AB224" s="149"/>
      <c r="AC224" s="149"/>
      <c r="AD224" s="149"/>
      <c r="AE224" s="149"/>
      <c r="AF224" s="149"/>
      <c r="AG224" s="149" t="s">
        <v>151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92" t="s">
        <v>431</v>
      </c>
      <c r="D225" s="162"/>
      <c r="E225" s="163"/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170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6"/>
      <c r="B226" s="157"/>
      <c r="C226" s="192" t="s">
        <v>432</v>
      </c>
      <c r="D226" s="162"/>
      <c r="E226" s="163">
        <v>152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170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73">
        <v>79</v>
      </c>
      <c r="B227" s="174" t="s">
        <v>433</v>
      </c>
      <c r="C227" s="191" t="s">
        <v>434</v>
      </c>
      <c r="D227" s="175" t="s">
        <v>179</v>
      </c>
      <c r="E227" s="176">
        <v>184</v>
      </c>
      <c r="F227" s="177">
        <f>H227+J227</f>
        <v>0</v>
      </c>
      <c r="G227" s="177">
        <f>ROUND(E227*F227,2)</f>
        <v>0</v>
      </c>
      <c r="H227" s="178"/>
      <c r="I227" s="177">
        <f>ROUND(E227*H227,2)</f>
        <v>0</v>
      </c>
      <c r="J227" s="178"/>
      <c r="K227" s="177">
        <f>ROUND(E227*J227,2)</f>
        <v>0</v>
      </c>
      <c r="L227" s="177">
        <v>21</v>
      </c>
      <c r="M227" s="177">
        <f>G227*(1+L227/100)</f>
        <v>0</v>
      </c>
      <c r="N227" s="176">
        <v>7.4099999999999999E-2</v>
      </c>
      <c r="O227" s="176">
        <f>ROUND(E227*N227,2)</f>
        <v>13.63</v>
      </c>
      <c r="P227" s="176">
        <v>0</v>
      </c>
      <c r="Q227" s="176">
        <f>ROUND(E227*P227,2)</f>
        <v>0</v>
      </c>
      <c r="R227" s="177"/>
      <c r="S227" s="177" t="s">
        <v>148</v>
      </c>
      <c r="T227" s="179" t="s">
        <v>149</v>
      </c>
      <c r="U227" s="160">
        <v>0.54800000000000004</v>
      </c>
      <c r="V227" s="160">
        <f>ROUND(E227*U227,2)</f>
        <v>100.83</v>
      </c>
      <c r="W227" s="160"/>
      <c r="X227" s="160" t="s">
        <v>150</v>
      </c>
      <c r="Y227" s="149"/>
      <c r="Z227" s="149"/>
      <c r="AA227" s="149"/>
      <c r="AB227" s="149"/>
      <c r="AC227" s="149"/>
      <c r="AD227" s="149"/>
      <c r="AE227" s="149"/>
      <c r="AF227" s="149"/>
      <c r="AG227" s="149" t="s">
        <v>151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56"/>
      <c r="B228" s="157"/>
      <c r="C228" s="192" t="s">
        <v>435</v>
      </c>
      <c r="D228" s="162"/>
      <c r="E228" s="163"/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170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192" t="s">
        <v>436</v>
      </c>
      <c r="D229" s="162"/>
      <c r="E229" s="163">
        <v>184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170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73">
        <v>80</v>
      </c>
      <c r="B230" s="174" t="s">
        <v>437</v>
      </c>
      <c r="C230" s="191" t="s">
        <v>438</v>
      </c>
      <c r="D230" s="175" t="s">
        <v>179</v>
      </c>
      <c r="E230" s="176">
        <v>202.4</v>
      </c>
      <c r="F230" s="177">
        <f>H230+J230</f>
        <v>0</v>
      </c>
      <c r="G230" s="177">
        <f>ROUND(E230*F230,2)</f>
        <v>0</v>
      </c>
      <c r="H230" s="178"/>
      <c r="I230" s="177">
        <f>ROUND(E230*H230,2)</f>
        <v>0</v>
      </c>
      <c r="J230" s="178"/>
      <c r="K230" s="177">
        <f>ROUND(E230*J230,2)</f>
        <v>0</v>
      </c>
      <c r="L230" s="177">
        <v>21</v>
      </c>
      <c r="M230" s="177">
        <f>G230*(1+L230/100)</f>
        <v>0</v>
      </c>
      <c r="N230" s="176">
        <v>0.17280000000000001</v>
      </c>
      <c r="O230" s="176">
        <f>ROUND(E230*N230,2)</f>
        <v>34.97</v>
      </c>
      <c r="P230" s="176">
        <v>0</v>
      </c>
      <c r="Q230" s="176">
        <f>ROUND(E230*P230,2)</f>
        <v>0</v>
      </c>
      <c r="R230" s="177" t="s">
        <v>421</v>
      </c>
      <c r="S230" s="177" t="s">
        <v>439</v>
      </c>
      <c r="T230" s="179" t="s">
        <v>370</v>
      </c>
      <c r="U230" s="160">
        <v>0</v>
      </c>
      <c r="V230" s="160">
        <f>ROUND(E230*U230,2)</f>
        <v>0</v>
      </c>
      <c r="W230" s="160"/>
      <c r="X230" s="160" t="s">
        <v>422</v>
      </c>
      <c r="Y230" s="149"/>
      <c r="Z230" s="149"/>
      <c r="AA230" s="149"/>
      <c r="AB230" s="149"/>
      <c r="AC230" s="149"/>
      <c r="AD230" s="149"/>
      <c r="AE230" s="149"/>
      <c r="AF230" s="149"/>
      <c r="AG230" s="149" t="s">
        <v>423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192" t="s">
        <v>440</v>
      </c>
      <c r="D231" s="162"/>
      <c r="E231" s="163">
        <v>202.4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170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80">
        <v>81</v>
      </c>
      <c r="B232" s="181" t="s">
        <v>441</v>
      </c>
      <c r="C232" s="190" t="s">
        <v>442</v>
      </c>
      <c r="D232" s="182" t="s">
        <v>179</v>
      </c>
      <c r="E232" s="183">
        <v>38</v>
      </c>
      <c r="F232" s="184">
        <f>H232+J232</f>
        <v>0</v>
      </c>
      <c r="G232" s="184">
        <f>ROUND(E232*F232,2)</f>
        <v>0</v>
      </c>
      <c r="H232" s="185"/>
      <c r="I232" s="184">
        <f>ROUND(E232*H232,2)</f>
        <v>0</v>
      </c>
      <c r="J232" s="185"/>
      <c r="K232" s="184">
        <f>ROUND(E232*J232,2)</f>
        <v>0</v>
      </c>
      <c r="L232" s="184">
        <v>21</v>
      </c>
      <c r="M232" s="184">
        <f>G232*(1+L232/100)</f>
        <v>0</v>
      </c>
      <c r="N232" s="183">
        <v>7.1000000000000002E-4</v>
      </c>
      <c r="O232" s="183">
        <f>ROUND(E232*N232,2)</f>
        <v>0.03</v>
      </c>
      <c r="P232" s="183">
        <v>0</v>
      </c>
      <c r="Q232" s="183">
        <f>ROUND(E232*P232,2)</f>
        <v>0</v>
      </c>
      <c r="R232" s="184"/>
      <c r="S232" s="184" t="s">
        <v>148</v>
      </c>
      <c r="T232" s="186" t="s">
        <v>149</v>
      </c>
      <c r="U232" s="160">
        <v>2E-3</v>
      </c>
      <c r="V232" s="160">
        <f>ROUND(E232*U232,2)</f>
        <v>0.08</v>
      </c>
      <c r="W232" s="160"/>
      <c r="X232" s="160" t="s">
        <v>150</v>
      </c>
      <c r="Y232" s="149"/>
      <c r="Z232" s="149"/>
      <c r="AA232" s="149"/>
      <c r="AB232" s="149"/>
      <c r="AC232" s="149"/>
      <c r="AD232" s="149"/>
      <c r="AE232" s="149"/>
      <c r="AF232" s="149"/>
      <c r="AG232" s="149" t="s">
        <v>151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73">
        <v>82</v>
      </c>
      <c r="B233" s="174" t="s">
        <v>411</v>
      </c>
      <c r="C233" s="191" t="s">
        <v>412</v>
      </c>
      <c r="D233" s="175" t="s">
        <v>179</v>
      </c>
      <c r="E233" s="176">
        <v>204.4</v>
      </c>
      <c r="F233" s="177">
        <f>H233+J233</f>
        <v>0</v>
      </c>
      <c r="G233" s="177">
        <f>ROUND(E233*F233,2)</f>
        <v>0</v>
      </c>
      <c r="H233" s="178"/>
      <c r="I233" s="177">
        <f>ROUND(E233*H233,2)</f>
        <v>0</v>
      </c>
      <c r="J233" s="178"/>
      <c r="K233" s="177">
        <f>ROUND(E233*J233,2)</f>
        <v>0</v>
      </c>
      <c r="L233" s="177">
        <v>21</v>
      </c>
      <c r="M233" s="177">
        <f>G233*(1+L233/100)</f>
        <v>0</v>
      </c>
      <c r="N233" s="176">
        <v>0.33074999999999999</v>
      </c>
      <c r="O233" s="176">
        <f>ROUND(E233*N233,2)</f>
        <v>67.61</v>
      </c>
      <c r="P233" s="176">
        <v>0</v>
      </c>
      <c r="Q233" s="176">
        <f>ROUND(E233*P233,2)</f>
        <v>0</v>
      </c>
      <c r="R233" s="177"/>
      <c r="S233" s="177" t="s">
        <v>148</v>
      </c>
      <c r="T233" s="179" t="s">
        <v>149</v>
      </c>
      <c r="U233" s="160">
        <v>2.5999999999999999E-2</v>
      </c>
      <c r="V233" s="160">
        <f>ROUND(E233*U233,2)</f>
        <v>5.31</v>
      </c>
      <c r="W233" s="160"/>
      <c r="X233" s="160" t="s">
        <v>150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151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6"/>
      <c r="B234" s="157"/>
      <c r="C234" s="192" t="s">
        <v>443</v>
      </c>
      <c r="D234" s="162"/>
      <c r="E234" s="163"/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170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56"/>
      <c r="B235" s="157"/>
      <c r="C235" s="192" t="s">
        <v>444</v>
      </c>
      <c r="D235" s="162"/>
      <c r="E235" s="163">
        <v>204.4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49"/>
      <c r="Z235" s="149"/>
      <c r="AA235" s="149"/>
      <c r="AB235" s="149"/>
      <c r="AC235" s="149"/>
      <c r="AD235" s="149"/>
      <c r="AE235" s="149"/>
      <c r="AF235" s="149"/>
      <c r="AG235" s="149" t="s">
        <v>170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73">
        <v>83</v>
      </c>
      <c r="B236" s="174" t="s">
        <v>445</v>
      </c>
      <c r="C236" s="191" t="s">
        <v>446</v>
      </c>
      <c r="D236" s="175" t="s">
        <v>179</v>
      </c>
      <c r="E236" s="176">
        <v>249.2</v>
      </c>
      <c r="F236" s="177">
        <f>H236+J236</f>
        <v>0</v>
      </c>
      <c r="G236" s="177">
        <f>ROUND(E236*F236,2)</f>
        <v>0</v>
      </c>
      <c r="H236" s="178"/>
      <c r="I236" s="177">
        <f>ROUND(E236*H236,2)</f>
        <v>0</v>
      </c>
      <c r="J236" s="178"/>
      <c r="K236" s="177">
        <f>ROUND(E236*J236,2)</f>
        <v>0</v>
      </c>
      <c r="L236" s="177">
        <v>21</v>
      </c>
      <c r="M236" s="177">
        <f>G236*(1+L236/100)</f>
        <v>0</v>
      </c>
      <c r="N236" s="176">
        <v>0.63856999999999997</v>
      </c>
      <c r="O236" s="176">
        <f>ROUND(E236*N236,2)</f>
        <v>159.13</v>
      </c>
      <c r="P236" s="176">
        <v>0</v>
      </c>
      <c r="Q236" s="176">
        <f>ROUND(E236*P236,2)</f>
        <v>0</v>
      </c>
      <c r="R236" s="177"/>
      <c r="S236" s="177" t="s">
        <v>148</v>
      </c>
      <c r="T236" s="179" t="s">
        <v>149</v>
      </c>
      <c r="U236" s="160">
        <v>2.7E-2</v>
      </c>
      <c r="V236" s="160">
        <f>ROUND(E236*U236,2)</f>
        <v>6.73</v>
      </c>
      <c r="W236" s="160"/>
      <c r="X236" s="160" t="s">
        <v>150</v>
      </c>
      <c r="Y236" s="149"/>
      <c r="Z236" s="149"/>
      <c r="AA236" s="149"/>
      <c r="AB236" s="149"/>
      <c r="AC236" s="149"/>
      <c r="AD236" s="149"/>
      <c r="AE236" s="149"/>
      <c r="AF236" s="149"/>
      <c r="AG236" s="149" t="s">
        <v>151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56"/>
      <c r="B237" s="157"/>
      <c r="C237" s="192" t="s">
        <v>447</v>
      </c>
      <c r="D237" s="162"/>
      <c r="E237" s="163"/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170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192" t="s">
        <v>448</v>
      </c>
      <c r="D238" s="162"/>
      <c r="E238" s="163">
        <v>249.2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170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80">
        <v>84</v>
      </c>
      <c r="B239" s="181" t="s">
        <v>449</v>
      </c>
      <c r="C239" s="190" t="s">
        <v>450</v>
      </c>
      <c r="D239" s="182" t="s">
        <v>179</v>
      </c>
      <c r="E239" s="183">
        <v>249.2</v>
      </c>
      <c r="F239" s="184">
        <f>H239+J239</f>
        <v>0</v>
      </c>
      <c r="G239" s="184">
        <f>ROUND(E239*F239,2)</f>
        <v>0</v>
      </c>
      <c r="H239" s="185"/>
      <c r="I239" s="184">
        <f>ROUND(E239*H239,2)</f>
        <v>0</v>
      </c>
      <c r="J239" s="185"/>
      <c r="K239" s="184">
        <f>ROUND(E239*J239,2)</f>
        <v>0</v>
      </c>
      <c r="L239" s="184">
        <v>21</v>
      </c>
      <c r="M239" s="184">
        <f>G239*(1+L239/100)</f>
        <v>0</v>
      </c>
      <c r="N239" s="183">
        <v>7.5300000000000002E-3</v>
      </c>
      <c r="O239" s="183">
        <f>ROUND(E239*N239,2)</f>
        <v>1.88</v>
      </c>
      <c r="P239" s="183">
        <v>0</v>
      </c>
      <c r="Q239" s="183">
        <f>ROUND(E239*P239,2)</f>
        <v>0</v>
      </c>
      <c r="R239" s="184"/>
      <c r="S239" s="184" t="s">
        <v>148</v>
      </c>
      <c r="T239" s="186" t="s">
        <v>149</v>
      </c>
      <c r="U239" s="160">
        <v>4.0000000000000001E-3</v>
      </c>
      <c r="V239" s="160">
        <f>ROUND(E239*U239,2)</f>
        <v>1</v>
      </c>
      <c r="W239" s="160"/>
      <c r="X239" s="160" t="s">
        <v>150</v>
      </c>
      <c r="Y239" s="149"/>
      <c r="Z239" s="149"/>
      <c r="AA239" s="149"/>
      <c r="AB239" s="149"/>
      <c r="AC239" s="149"/>
      <c r="AD239" s="149"/>
      <c r="AE239" s="149"/>
      <c r="AF239" s="149"/>
      <c r="AG239" s="149" t="s">
        <v>151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ht="22.5" outlineLevel="1" x14ac:dyDescent="0.2">
      <c r="A240" s="173">
        <v>85</v>
      </c>
      <c r="B240" s="174" t="s">
        <v>451</v>
      </c>
      <c r="C240" s="191" t="s">
        <v>452</v>
      </c>
      <c r="D240" s="175" t="s">
        <v>179</v>
      </c>
      <c r="E240" s="176">
        <v>300.3</v>
      </c>
      <c r="F240" s="177">
        <f>H240+J240</f>
        <v>0</v>
      </c>
      <c r="G240" s="177">
        <f>ROUND(E240*F240,2)</f>
        <v>0</v>
      </c>
      <c r="H240" s="178"/>
      <c r="I240" s="177">
        <f>ROUND(E240*H240,2)</f>
        <v>0</v>
      </c>
      <c r="J240" s="178"/>
      <c r="K240" s="177">
        <f>ROUND(E240*J240,2)</f>
        <v>0</v>
      </c>
      <c r="L240" s="177">
        <v>21</v>
      </c>
      <c r="M240" s="177">
        <f>G240*(1+L240/100)</f>
        <v>0</v>
      </c>
      <c r="N240" s="176">
        <v>0.12817999999999999</v>
      </c>
      <c r="O240" s="176">
        <f>ROUND(E240*N240,2)</f>
        <v>38.49</v>
      </c>
      <c r="P240" s="176">
        <v>0</v>
      </c>
      <c r="Q240" s="176">
        <f>ROUND(E240*P240,2)</f>
        <v>0</v>
      </c>
      <c r="R240" s="177"/>
      <c r="S240" s="177" t="s">
        <v>148</v>
      </c>
      <c r="T240" s="179" t="s">
        <v>149</v>
      </c>
      <c r="U240" s="160">
        <v>7.1999999999999995E-2</v>
      </c>
      <c r="V240" s="160">
        <f>ROUND(E240*U240,2)</f>
        <v>21.62</v>
      </c>
      <c r="W240" s="160"/>
      <c r="X240" s="160" t="s">
        <v>150</v>
      </c>
      <c r="Y240" s="149"/>
      <c r="Z240" s="149"/>
      <c r="AA240" s="149"/>
      <c r="AB240" s="149"/>
      <c r="AC240" s="149"/>
      <c r="AD240" s="149"/>
      <c r="AE240" s="149"/>
      <c r="AF240" s="149"/>
      <c r="AG240" s="149" t="s">
        <v>151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56"/>
      <c r="B241" s="157"/>
      <c r="C241" s="192" t="s">
        <v>453</v>
      </c>
      <c r="D241" s="162"/>
      <c r="E241" s="163"/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170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56"/>
      <c r="B242" s="157"/>
      <c r="C242" s="192" t="s">
        <v>454</v>
      </c>
      <c r="D242" s="162"/>
      <c r="E242" s="163">
        <v>300.3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170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80">
        <v>86</v>
      </c>
      <c r="B243" s="181" t="s">
        <v>455</v>
      </c>
      <c r="C243" s="190" t="s">
        <v>456</v>
      </c>
      <c r="D243" s="182" t="s">
        <v>179</v>
      </c>
      <c r="E243" s="183">
        <v>300.3</v>
      </c>
      <c r="F243" s="184">
        <f>H243+J243</f>
        <v>0</v>
      </c>
      <c r="G243" s="184">
        <f>ROUND(E243*F243,2)</f>
        <v>0</v>
      </c>
      <c r="H243" s="185"/>
      <c r="I243" s="184">
        <f>ROUND(E243*H243,2)</f>
        <v>0</v>
      </c>
      <c r="J243" s="185"/>
      <c r="K243" s="184">
        <f>ROUND(E243*J243,2)</f>
        <v>0</v>
      </c>
      <c r="L243" s="184">
        <v>21</v>
      </c>
      <c r="M243" s="184">
        <f>G243*(1+L243/100)</f>
        <v>0</v>
      </c>
      <c r="N243" s="183">
        <v>6.0999999999999997E-4</v>
      </c>
      <c r="O243" s="183">
        <f>ROUND(E243*N243,2)</f>
        <v>0.18</v>
      </c>
      <c r="P243" s="183">
        <v>0</v>
      </c>
      <c r="Q243" s="183">
        <f>ROUND(E243*P243,2)</f>
        <v>0</v>
      </c>
      <c r="R243" s="184"/>
      <c r="S243" s="184" t="s">
        <v>148</v>
      </c>
      <c r="T243" s="186" t="s">
        <v>149</v>
      </c>
      <c r="U243" s="160">
        <v>2E-3</v>
      </c>
      <c r="V243" s="160">
        <f>ROUND(E243*U243,2)</f>
        <v>0.6</v>
      </c>
      <c r="W243" s="160"/>
      <c r="X243" s="160" t="s">
        <v>150</v>
      </c>
      <c r="Y243" s="149"/>
      <c r="Z243" s="149"/>
      <c r="AA243" s="149"/>
      <c r="AB243" s="149"/>
      <c r="AC243" s="149"/>
      <c r="AD243" s="149"/>
      <c r="AE243" s="149"/>
      <c r="AF243" s="149"/>
      <c r="AG243" s="149" t="s">
        <v>151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ht="22.5" outlineLevel="1" x14ac:dyDescent="0.2">
      <c r="A244" s="173">
        <v>87</v>
      </c>
      <c r="B244" s="174" t="s">
        <v>451</v>
      </c>
      <c r="C244" s="191" t="s">
        <v>452</v>
      </c>
      <c r="D244" s="175" t="s">
        <v>179</v>
      </c>
      <c r="E244" s="176">
        <v>300.3</v>
      </c>
      <c r="F244" s="177">
        <f>H244+J244</f>
        <v>0</v>
      </c>
      <c r="G244" s="177">
        <f>ROUND(E244*F244,2)</f>
        <v>0</v>
      </c>
      <c r="H244" s="178"/>
      <c r="I244" s="177">
        <f>ROUND(E244*H244,2)</f>
        <v>0</v>
      </c>
      <c r="J244" s="178"/>
      <c r="K244" s="177">
        <f>ROUND(E244*J244,2)</f>
        <v>0</v>
      </c>
      <c r="L244" s="177">
        <v>21</v>
      </c>
      <c r="M244" s="177">
        <f>G244*(1+L244/100)</f>
        <v>0</v>
      </c>
      <c r="N244" s="176">
        <v>0.12817999999999999</v>
      </c>
      <c r="O244" s="176">
        <f>ROUND(E244*N244,2)</f>
        <v>38.49</v>
      </c>
      <c r="P244" s="176">
        <v>0</v>
      </c>
      <c r="Q244" s="176">
        <f>ROUND(E244*P244,2)</f>
        <v>0</v>
      </c>
      <c r="R244" s="177"/>
      <c r="S244" s="177" t="s">
        <v>148</v>
      </c>
      <c r="T244" s="179" t="s">
        <v>149</v>
      </c>
      <c r="U244" s="160">
        <v>7.1999999999999995E-2</v>
      </c>
      <c r="V244" s="160">
        <f>ROUND(E244*U244,2)</f>
        <v>21.62</v>
      </c>
      <c r="W244" s="160"/>
      <c r="X244" s="160" t="s">
        <v>150</v>
      </c>
      <c r="Y244" s="149"/>
      <c r="Z244" s="149"/>
      <c r="AA244" s="149"/>
      <c r="AB244" s="149"/>
      <c r="AC244" s="149"/>
      <c r="AD244" s="149"/>
      <c r="AE244" s="149"/>
      <c r="AF244" s="149"/>
      <c r="AG244" s="149" t="s">
        <v>151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56"/>
      <c r="B245" s="157"/>
      <c r="C245" s="192" t="s">
        <v>453</v>
      </c>
      <c r="D245" s="162"/>
      <c r="E245" s="163"/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49"/>
      <c r="Z245" s="149"/>
      <c r="AA245" s="149"/>
      <c r="AB245" s="149"/>
      <c r="AC245" s="149"/>
      <c r="AD245" s="149"/>
      <c r="AE245" s="149"/>
      <c r="AF245" s="149"/>
      <c r="AG245" s="149" t="s">
        <v>170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192" t="s">
        <v>454</v>
      </c>
      <c r="D246" s="162"/>
      <c r="E246" s="163">
        <v>300.3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170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80">
        <v>88</v>
      </c>
      <c r="B247" s="181" t="s">
        <v>455</v>
      </c>
      <c r="C247" s="190" t="s">
        <v>456</v>
      </c>
      <c r="D247" s="182" t="s">
        <v>179</v>
      </c>
      <c r="E247" s="183">
        <v>382.5</v>
      </c>
      <c r="F247" s="184">
        <f>H247+J247</f>
        <v>0</v>
      </c>
      <c r="G247" s="184">
        <f>ROUND(E247*F247,2)</f>
        <v>0</v>
      </c>
      <c r="H247" s="185"/>
      <c r="I247" s="184">
        <f>ROUND(E247*H247,2)</f>
        <v>0</v>
      </c>
      <c r="J247" s="185"/>
      <c r="K247" s="184">
        <f>ROUND(E247*J247,2)</f>
        <v>0</v>
      </c>
      <c r="L247" s="184">
        <v>21</v>
      </c>
      <c r="M247" s="184">
        <f>G247*(1+L247/100)</f>
        <v>0</v>
      </c>
      <c r="N247" s="183">
        <v>6.0999999999999997E-4</v>
      </c>
      <c r="O247" s="183">
        <f>ROUND(E247*N247,2)</f>
        <v>0.23</v>
      </c>
      <c r="P247" s="183">
        <v>0</v>
      </c>
      <c r="Q247" s="183">
        <f>ROUND(E247*P247,2)</f>
        <v>0</v>
      </c>
      <c r="R247" s="184"/>
      <c r="S247" s="184" t="s">
        <v>148</v>
      </c>
      <c r="T247" s="186" t="s">
        <v>149</v>
      </c>
      <c r="U247" s="160">
        <v>2E-3</v>
      </c>
      <c r="V247" s="160">
        <f>ROUND(E247*U247,2)</f>
        <v>0.77</v>
      </c>
      <c r="W247" s="160"/>
      <c r="X247" s="160" t="s">
        <v>150</v>
      </c>
      <c r="Y247" s="149"/>
      <c r="Z247" s="149"/>
      <c r="AA247" s="149"/>
      <c r="AB247" s="149"/>
      <c r="AC247" s="149"/>
      <c r="AD247" s="149"/>
      <c r="AE247" s="149"/>
      <c r="AF247" s="149"/>
      <c r="AG247" s="149" t="s">
        <v>151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ht="22.5" outlineLevel="1" x14ac:dyDescent="0.2">
      <c r="A248" s="173">
        <v>89</v>
      </c>
      <c r="B248" s="174" t="s">
        <v>457</v>
      </c>
      <c r="C248" s="191" t="s">
        <v>458</v>
      </c>
      <c r="D248" s="175" t="s">
        <v>179</v>
      </c>
      <c r="E248" s="176">
        <v>382.5</v>
      </c>
      <c r="F248" s="177">
        <f>H248+J248</f>
        <v>0</v>
      </c>
      <c r="G248" s="177">
        <f>ROUND(E248*F248,2)</f>
        <v>0</v>
      </c>
      <c r="H248" s="178"/>
      <c r="I248" s="177">
        <f>ROUND(E248*H248,2)</f>
        <v>0</v>
      </c>
      <c r="J248" s="178"/>
      <c r="K248" s="177">
        <f>ROUND(E248*J248,2)</f>
        <v>0</v>
      </c>
      <c r="L248" s="177">
        <v>21</v>
      </c>
      <c r="M248" s="177">
        <f>G248*(1+L248/100)</f>
        <v>0</v>
      </c>
      <c r="N248" s="176">
        <v>0.12966</v>
      </c>
      <c r="O248" s="176">
        <f>ROUND(E248*N248,2)</f>
        <v>49.59</v>
      </c>
      <c r="P248" s="176">
        <v>0</v>
      </c>
      <c r="Q248" s="176">
        <f>ROUND(E248*P248,2)</f>
        <v>0</v>
      </c>
      <c r="R248" s="177"/>
      <c r="S248" s="177" t="s">
        <v>148</v>
      </c>
      <c r="T248" s="179" t="s">
        <v>149</v>
      </c>
      <c r="U248" s="160">
        <v>7.1999999999999995E-2</v>
      </c>
      <c r="V248" s="160">
        <f>ROUND(E248*U248,2)</f>
        <v>27.54</v>
      </c>
      <c r="W248" s="160"/>
      <c r="X248" s="160" t="s">
        <v>150</v>
      </c>
      <c r="Y248" s="149"/>
      <c r="Z248" s="149"/>
      <c r="AA248" s="149"/>
      <c r="AB248" s="149"/>
      <c r="AC248" s="149"/>
      <c r="AD248" s="149"/>
      <c r="AE248" s="149"/>
      <c r="AF248" s="149"/>
      <c r="AG248" s="149" t="s">
        <v>151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192" t="s">
        <v>459</v>
      </c>
      <c r="D249" s="162"/>
      <c r="E249" s="163"/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170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6"/>
      <c r="B250" s="157"/>
      <c r="C250" s="192" t="s">
        <v>460</v>
      </c>
      <c r="D250" s="162"/>
      <c r="E250" s="163">
        <v>382.5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170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80">
        <v>90</v>
      </c>
      <c r="B251" s="181" t="s">
        <v>455</v>
      </c>
      <c r="C251" s="190" t="s">
        <v>456</v>
      </c>
      <c r="D251" s="182" t="s">
        <v>179</v>
      </c>
      <c r="E251" s="183">
        <v>382.5</v>
      </c>
      <c r="F251" s="184">
        <f>H251+J251</f>
        <v>0</v>
      </c>
      <c r="G251" s="184">
        <f>ROUND(E251*F251,2)</f>
        <v>0</v>
      </c>
      <c r="H251" s="185"/>
      <c r="I251" s="184">
        <f>ROUND(E251*H251,2)</f>
        <v>0</v>
      </c>
      <c r="J251" s="185"/>
      <c r="K251" s="184">
        <f>ROUND(E251*J251,2)</f>
        <v>0</v>
      </c>
      <c r="L251" s="184">
        <v>21</v>
      </c>
      <c r="M251" s="184">
        <f>G251*(1+L251/100)</f>
        <v>0</v>
      </c>
      <c r="N251" s="183">
        <v>6.0999999999999997E-4</v>
      </c>
      <c r="O251" s="183">
        <f>ROUND(E251*N251,2)</f>
        <v>0.23</v>
      </c>
      <c r="P251" s="183">
        <v>0</v>
      </c>
      <c r="Q251" s="183">
        <f>ROUND(E251*P251,2)</f>
        <v>0</v>
      </c>
      <c r="R251" s="184"/>
      <c r="S251" s="184" t="s">
        <v>148</v>
      </c>
      <c r="T251" s="186" t="s">
        <v>149</v>
      </c>
      <c r="U251" s="160">
        <v>2E-3</v>
      </c>
      <c r="V251" s="160">
        <f>ROUND(E251*U251,2)</f>
        <v>0.77</v>
      </c>
      <c r="W251" s="160"/>
      <c r="X251" s="160" t="s">
        <v>150</v>
      </c>
      <c r="Y251" s="149"/>
      <c r="Z251" s="149"/>
      <c r="AA251" s="149"/>
      <c r="AB251" s="149"/>
      <c r="AC251" s="149"/>
      <c r="AD251" s="149"/>
      <c r="AE251" s="149"/>
      <c r="AF251" s="149"/>
      <c r="AG251" s="149" t="s">
        <v>151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ht="22.5" outlineLevel="1" x14ac:dyDescent="0.2">
      <c r="A252" s="173">
        <v>91</v>
      </c>
      <c r="B252" s="174" t="s">
        <v>461</v>
      </c>
      <c r="C252" s="191" t="s">
        <v>462</v>
      </c>
      <c r="D252" s="175" t="s">
        <v>179</v>
      </c>
      <c r="E252" s="176">
        <v>382.5</v>
      </c>
      <c r="F252" s="177">
        <f>H252+J252</f>
        <v>0</v>
      </c>
      <c r="G252" s="177">
        <f>ROUND(E252*F252,2)</f>
        <v>0</v>
      </c>
      <c r="H252" s="178"/>
      <c r="I252" s="177">
        <f>ROUND(E252*H252,2)</f>
        <v>0</v>
      </c>
      <c r="J252" s="178"/>
      <c r="K252" s="177">
        <f>ROUND(E252*J252,2)</f>
        <v>0</v>
      </c>
      <c r="L252" s="177">
        <v>21</v>
      </c>
      <c r="M252" s="177">
        <f>G252*(1+L252/100)</f>
        <v>0</v>
      </c>
      <c r="N252" s="176">
        <v>0.12966</v>
      </c>
      <c r="O252" s="176">
        <f>ROUND(E252*N252,2)</f>
        <v>49.59</v>
      </c>
      <c r="P252" s="176">
        <v>0</v>
      </c>
      <c r="Q252" s="176">
        <f>ROUND(E252*P252,2)</f>
        <v>0</v>
      </c>
      <c r="R252" s="177"/>
      <c r="S252" s="177" t="s">
        <v>148</v>
      </c>
      <c r="T252" s="179" t="s">
        <v>149</v>
      </c>
      <c r="U252" s="160">
        <v>7.1999999999999995E-2</v>
      </c>
      <c r="V252" s="160">
        <f>ROUND(E252*U252,2)</f>
        <v>27.54</v>
      </c>
      <c r="W252" s="160"/>
      <c r="X252" s="160" t="s">
        <v>150</v>
      </c>
      <c r="Y252" s="149"/>
      <c r="Z252" s="149"/>
      <c r="AA252" s="149"/>
      <c r="AB252" s="149"/>
      <c r="AC252" s="149"/>
      <c r="AD252" s="149"/>
      <c r="AE252" s="149"/>
      <c r="AF252" s="149"/>
      <c r="AG252" s="149" t="s">
        <v>151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/>
      <c r="B253" s="157"/>
      <c r="C253" s="192" t="s">
        <v>459</v>
      </c>
      <c r="D253" s="162"/>
      <c r="E253" s="163"/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170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6"/>
      <c r="B254" s="157"/>
      <c r="C254" s="192" t="s">
        <v>460</v>
      </c>
      <c r="D254" s="162"/>
      <c r="E254" s="163">
        <v>382.5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49"/>
      <c r="Z254" s="149"/>
      <c r="AA254" s="149"/>
      <c r="AB254" s="149"/>
      <c r="AC254" s="149"/>
      <c r="AD254" s="149"/>
      <c r="AE254" s="149"/>
      <c r="AF254" s="149"/>
      <c r="AG254" s="149" t="s">
        <v>170</v>
      </c>
      <c r="AH254" s="149">
        <v>0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80">
        <v>92</v>
      </c>
      <c r="B255" s="181" t="s">
        <v>463</v>
      </c>
      <c r="C255" s="190" t="s">
        <v>464</v>
      </c>
      <c r="D255" s="182" t="s">
        <v>388</v>
      </c>
      <c r="E255" s="183">
        <v>1.5</v>
      </c>
      <c r="F255" s="184">
        <f>H255+J255</f>
        <v>0</v>
      </c>
      <c r="G255" s="184">
        <f>ROUND(E255*F255,2)</f>
        <v>0</v>
      </c>
      <c r="H255" s="185"/>
      <c r="I255" s="184">
        <f>ROUND(E255*H255,2)</f>
        <v>0</v>
      </c>
      <c r="J255" s="185"/>
      <c r="K255" s="184">
        <f>ROUND(E255*J255,2)</f>
        <v>0</v>
      </c>
      <c r="L255" s="184">
        <v>21</v>
      </c>
      <c r="M255" s="184">
        <f>G255*(1+L255/100)</f>
        <v>0</v>
      </c>
      <c r="N255" s="183">
        <v>1</v>
      </c>
      <c r="O255" s="183">
        <f>ROUND(E255*N255,2)</f>
        <v>1.5</v>
      </c>
      <c r="P255" s="183">
        <v>0</v>
      </c>
      <c r="Q255" s="183">
        <f>ROUND(E255*P255,2)</f>
        <v>0</v>
      </c>
      <c r="R255" s="184" t="s">
        <v>421</v>
      </c>
      <c r="S255" s="184" t="s">
        <v>148</v>
      </c>
      <c r="T255" s="186" t="s">
        <v>149</v>
      </c>
      <c r="U255" s="160">
        <v>0</v>
      </c>
      <c r="V255" s="160">
        <f>ROUND(E255*U255,2)</f>
        <v>0</v>
      </c>
      <c r="W255" s="160"/>
      <c r="X255" s="160" t="s">
        <v>422</v>
      </c>
      <c r="Y255" s="149"/>
      <c r="Z255" s="149"/>
      <c r="AA255" s="149"/>
      <c r="AB255" s="149"/>
      <c r="AC255" s="149"/>
      <c r="AD255" s="149"/>
      <c r="AE255" s="149"/>
      <c r="AF255" s="149"/>
      <c r="AG255" s="149" t="s">
        <v>423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x14ac:dyDescent="0.2">
      <c r="A256" s="167" t="s">
        <v>143</v>
      </c>
      <c r="B256" s="168" t="s">
        <v>82</v>
      </c>
      <c r="C256" s="189" t="s">
        <v>83</v>
      </c>
      <c r="D256" s="169"/>
      <c r="E256" s="170"/>
      <c r="F256" s="171"/>
      <c r="G256" s="171">
        <f>SUMIF(AG257:AG257,"&lt;&gt;NOR",G257:G257)</f>
        <v>0</v>
      </c>
      <c r="H256" s="171"/>
      <c r="I256" s="171">
        <f>SUM(I257:I257)</f>
        <v>0</v>
      </c>
      <c r="J256" s="171"/>
      <c r="K256" s="171">
        <f>SUM(K257:K257)</f>
        <v>0</v>
      </c>
      <c r="L256" s="171"/>
      <c r="M256" s="171">
        <f>SUM(M257:M257)</f>
        <v>0</v>
      </c>
      <c r="N256" s="170"/>
      <c r="O256" s="170">
        <f>SUM(O257:O257)</f>
        <v>0.15</v>
      </c>
      <c r="P256" s="170"/>
      <c r="Q256" s="170">
        <f>SUM(Q257:Q257)</f>
        <v>0</v>
      </c>
      <c r="R256" s="171"/>
      <c r="S256" s="171"/>
      <c r="T256" s="172"/>
      <c r="U256" s="166"/>
      <c r="V256" s="166">
        <f>SUM(V257:V257)</f>
        <v>3.33</v>
      </c>
      <c r="W256" s="166"/>
      <c r="X256" s="166"/>
      <c r="AG256" t="s">
        <v>144</v>
      </c>
    </row>
    <row r="257" spans="1:60" outlineLevel="1" x14ac:dyDescent="0.2">
      <c r="A257" s="180">
        <v>93</v>
      </c>
      <c r="B257" s="181" t="s">
        <v>465</v>
      </c>
      <c r="C257" s="190" t="s">
        <v>466</v>
      </c>
      <c r="D257" s="182" t="s">
        <v>179</v>
      </c>
      <c r="E257" s="183">
        <v>3</v>
      </c>
      <c r="F257" s="184">
        <f>H257+J257</f>
        <v>0</v>
      </c>
      <c r="G257" s="184">
        <f>ROUND(E257*F257,2)</f>
        <v>0</v>
      </c>
      <c r="H257" s="185"/>
      <c r="I257" s="184">
        <f>ROUND(E257*H257,2)</f>
        <v>0</v>
      </c>
      <c r="J257" s="185"/>
      <c r="K257" s="184">
        <f>ROUND(E257*J257,2)</f>
        <v>0</v>
      </c>
      <c r="L257" s="184">
        <v>21</v>
      </c>
      <c r="M257" s="184">
        <f>G257*(1+L257/100)</f>
        <v>0</v>
      </c>
      <c r="N257" s="183">
        <v>5.0439999999999999E-2</v>
      </c>
      <c r="O257" s="183">
        <f>ROUND(E257*N257,2)</f>
        <v>0.15</v>
      </c>
      <c r="P257" s="183">
        <v>0</v>
      </c>
      <c r="Q257" s="183">
        <f>ROUND(E257*P257,2)</f>
        <v>0</v>
      </c>
      <c r="R257" s="184"/>
      <c r="S257" s="184" t="s">
        <v>148</v>
      </c>
      <c r="T257" s="186" t="s">
        <v>149</v>
      </c>
      <c r="U257" s="160">
        <v>1.111</v>
      </c>
      <c r="V257" s="160">
        <f>ROUND(E257*U257,2)</f>
        <v>3.33</v>
      </c>
      <c r="W257" s="160"/>
      <c r="X257" s="160" t="s">
        <v>150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151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x14ac:dyDescent="0.2">
      <c r="A258" s="167" t="s">
        <v>143</v>
      </c>
      <c r="B258" s="168" t="s">
        <v>84</v>
      </c>
      <c r="C258" s="189" t="s">
        <v>85</v>
      </c>
      <c r="D258" s="169"/>
      <c r="E258" s="170"/>
      <c r="F258" s="171"/>
      <c r="G258" s="171">
        <f>SUMIF(AG259:AG259,"&lt;&gt;NOR",G259:G259)</f>
        <v>0</v>
      </c>
      <c r="H258" s="171"/>
      <c r="I258" s="171">
        <f>SUM(I259:I259)</f>
        <v>0</v>
      </c>
      <c r="J258" s="171"/>
      <c r="K258" s="171">
        <f>SUM(K259:K259)</f>
        <v>0</v>
      </c>
      <c r="L258" s="171"/>
      <c r="M258" s="171">
        <f>SUM(M259:M259)</f>
        <v>0</v>
      </c>
      <c r="N258" s="170"/>
      <c r="O258" s="170">
        <f>SUM(O259:O259)</f>
        <v>0.17</v>
      </c>
      <c r="P258" s="170"/>
      <c r="Q258" s="170">
        <f>SUM(Q259:Q259)</f>
        <v>0</v>
      </c>
      <c r="R258" s="171"/>
      <c r="S258" s="171"/>
      <c r="T258" s="172"/>
      <c r="U258" s="166"/>
      <c r="V258" s="166">
        <f>SUM(V259:V259)</f>
        <v>2.23</v>
      </c>
      <c r="W258" s="166"/>
      <c r="X258" s="166"/>
      <c r="AG258" t="s">
        <v>144</v>
      </c>
    </row>
    <row r="259" spans="1:60" outlineLevel="1" x14ac:dyDescent="0.2">
      <c r="A259" s="180">
        <v>94</v>
      </c>
      <c r="B259" s="181" t="s">
        <v>467</v>
      </c>
      <c r="C259" s="190" t="s">
        <v>468</v>
      </c>
      <c r="D259" s="182" t="s">
        <v>179</v>
      </c>
      <c r="E259" s="183">
        <v>3</v>
      </c>
      <c r="F259" s="184">
        <f>H259+J259</f>
        <v>0</v>
      </c>
      <c r="G259" s="184">
        <f>ROUND(E259*F259,2)</f>
        <v>0</v>
      </c>
      <c r="H259" s="185"/>
      <c r="I259" s="184">
        <f>ROUND(E259*H259,2)</f>
        <v>0</v>
      </c>
      <c r="J259" s="185"/>
      <c r="K259" s="184">
        <f>ROUND(E259*J259,2)</f>
        <v>0</v>
      </c>
      <c r="L259" s="184">
        <v>21</v>
      </c>
      <c r="M259" s="184">
        <f>G259*(1+L259/100)</f>
        <v>0</v>
      </c>
      <c r="N259" s="183">
        <v>5.6210000000000003E-2</v>
      </c>
      <c r="O259" s="183">
        <f>ROUND(E259*N259,2)</f>
        <v>0.17</v>
      </c>
      <c r="P259" s="183">
        <v>0</v>
      </c>
      <c r="Q259" s="183">
        <f>ROUND(E259*P259,2)</f>
        <v>0</v>
      </c>
      <c r="R259" s="184"/>
      <c r="S259" s="184" t="s">
        <v>148</v>
      </c>
      <c r="T259" s="186" t="s">
        <v>149</v>
      </c>
      <c r="U259" s="160">
        <v>0.74399999999999999</v>
      </c>
      <c r="V259" s="160">
        <f>ROUND(E259*U259,2)</f>
        <v>2.23</v>
      </c>
      <c r="W259" s="160"/>
      <c r="X259" s="160" t="s">
        <v>150</v>
      </c>
      <c r="Y259" s="149"/>
      <c r="Z259" s="149"/>
      <c r="AA259" s="149"/>
      <c r="AB259" s="149"/>
      <c r="AC259" s="149"/>
      <c r="AD259" s="149"/>
      <c r="AE259" s="149"/>
      <c r="AF259" s="149"/>
      <c r="AG259" s="149" t="s">
        <v>151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x14ac:dyDescent="0.2">
      <c r="A260" s="167" t="s">
        <v>143</v>
      </c>
      <c r="B260" s="168" t="s">
        <v>86</v>
      </c>
      <c r="C260" s="189" t="s">
        <v>87</v>
      </c>
      <c r="D260" s="169"/>
      <c r="E260" s="170"/>
      <c r="F260" s="171"/>
      <c r="G260" s="171">
        <f>SUMIF(AG261:AG270,"&lt;&gt;NOR",G261:G270)</f>
        <v>0</v>
      </c>
      <c r="H260" s="171"/>
      <c r="I260" s="171">
        <f>SUM(I261:I270)</f>
        <v>0</v>
      </c>
      <c r="J260" s="171"/>
      <c r="K260" s="171">
        <f>SUM(K261:K270)</f>
        <v>0</v>
      </c>
      <c r="L260" s="171"/>
      <c r="M260" s="171">
        <f>SUM(M261:M270)</f>
        <v>0</v>
      </c>
      <c r="N260" s="170"/>
      <c r="O260" s="170">
        <f>SUM(O261:O270)</f>
        <v>4.8499999999999988</v>
      </c>
      <c r="P260" s="170"/>
      <c r="Q260" s="170">
        <f>SUM(Q261:Q270)</f>
        <v>0</v>
      </c>
      <c r="R260" s="171"/>
      <c r="S260" s="171"/>
      <c r="T260" s="172"/>
      <c r="U260" s="166"/>
      <c r="V260" s="166">
        <f>SUM(V261:V270)</f>
        <v>60.510000000000005</v>
      </c>
      <c r="W260" s="166"/>
      <c r="X260" s="166"/>
      <c r="AG260" t="s">
        <v>144</v>
      </c>
    </row>
    <row r="261" spans="1:60" outlineLevel="1" x14ac:dyDescent="0.2">
      <c r="A261" s="180">
        <v>95</v>
      </c>
      <c r="B261" s="181" t="s">
        <v>469</v>
      </c>
      <c r="C261" s="190" t="s">
        <v>470</v>
      </c>
      <c r="D261" s="182" t="s">
        <v>224</v>
      </c>
      <c r="E261" s="183">
        <v>500</v>
      </c>
      <c r="F261" s="184">
        <f>H261+J261</f>
        <v>0</v>
      </c>
      <c r="G261" s="184">
        <f>ROUND(E261*F261,2)</f>
        <v>0</v>
      </c>
      <c r="H261" s="185"/>
      <c r="I261" s="184">
        <f>ROUND(E261*H261,2)</f>
        <v>0</v>
      </c>
      <c r="J261" s="185"/>
      <c r="K261" s="184">
        <f>ROUND(E261*J261,2)</f>
        <v>0</v>
      </c>
      <c r="L261" s="184">
        <v>21</v>
      </c>
      <c r="M261" s="184">
        <f>G261*(1+L261/100)</f>
        <v>0</v>
      </c>
      <c r="N261" s="183">
        <v>0</v>
      </c>
      <c r="O261" s="183">
        <f>ROUND(E261*N261,2)</f>
        <v>0</v>
      </c>
      <c r="P261" s="183">
        <v>0</v>
      </c>
      <c r="Q261" s="183">
        <f>ROUND(E261*P261,2)</f>
        <v>0</v>
      </c>
      <c r="R261" s="184"/>
      <c r="S261" s="184" t="s">
        <v>148</v>
      </c>
      <c r="T261" s="186" t="s">
        <v>149</v>
      </c>
      <c r="U261" s="160">
        <v>2.5999999999999999E-2</v>
      </c>
      <c r="V261" s="160">
        <f>ROUND(E261*U261,2)</f>
        <v>13</v>
      </c>
      <c r="W261" s="160"/>
      <c r="X261" s="160" t="s">
        <v>150</v>
      </c>
      <c r="Y261" s="149"/>
      <c r="Z261" s="149"/>
      <c r="AA261" s="149"/>
      <c r="AB261" s="149"/>
      <c r="AC261" s="149"/>
      <c r="AD261" s="149"/>
      <c r="AE261" s="149"/>
      <c r="AF261" s="149"/>
      <c r="AG261" s="149" t="s">
        <v>151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73">
        <v>96</v>
      </c>
      <c r="B262" s="174" t="s">
        <v>471</v>
      </c>
      <c r="C262" s="191" t="s">
        <v>472</v>
      </c>
      <c r="D262" s="175" t="s">
        <v>224</v>
      </c>
      <c r="E262" s="176">
        <v>1000</v>
      </c>
      <c r="F262" s="177">
        <f>H262+J262</f>
        <v>0</v>
      </c>
      <c r="G262" s="177">
        <f>ROUND(E262*F262,2)</f>
        <v>0</v>
      </c>
      <c r="H262" s="178"/>
      <c r="I262" s="177">
        <f>ROUND(E262*H262,2)</f>
        <v>0</v>
      </c>
      <c r="J262" s="178"/>
      <c r="K262" s="177">
        <f>ROUND(E262*J262,2)</f>
        <v>0</v>
      </c>
      <c r="L262" s="177">
        <v>21</v>
      </c>
      <c r="M262" s="177">
        <f>G262*(1+L262/100)</f>
        <v>0</v>
      </c>
      <c r="N262" s="176">
        <v>0</v>
      </c>
      <c r="O262" s="176">
        <f>ROUND(E262*N262,2)</f>
        <v>0</v>
      </c>
      <c r="P262" s="176">
        <v>0</v>
      </c>
      <c r="Q262" s="176">
        <f>ROUND(E262*P262,2)</f>
        <v>0</v>
      </c>
      <c r="R262" s="177"/>
      <c r="S262" s="177" t="s">
        <v>148</v>
      </c>
      <c r="T262" s="179" t="s">
        <v>149</v>
      </c>
      <c r="U262" s="160">
        <v>2.5999999999999999E-2</v>
      </c>
      <c r="V262" s="160">
        <f>ROUND(E262*U262,2)</f>
        <v>26</v>
      </c>
      <c r="W262" s="160"/>
      <c r="X262" s="160" t="s">
        <v>150</v>
      </c>
      <c r="Y262" s="149"/>
      <c r="Z262" s="149"/>
      <c r="AA262" s="149"/>
      <c r="AB262" s="149"/>
      <c r="AC262" s="149"/>
      <c r="AD262" s="149"/>
      <c r="AE262" s="149"/>
      <c r="AF262" s="149"/>
      <c r="AG262" s="149" t="s">
        <v>151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6"/>
      <c r="B263" s="157"/>
      <c r="C263" s="192" t="s">
        <v>473</v>
      </c>
      <c r="D263" s="162"/>
      <c r="E263" s="163">
        <v>1000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49"/>
      <c r="Z263" s="149"/>
      <c r="AA263" s="149"/>
      <c r="AB263" s="149"/>
      <c r="AC263" s="149"/>
      <c r="AD263" s="149"/>
      <c r="AE263" s="149"/>
      <c r="AF263" s="149"/>
      <c r="AG263" s="149" t="s">
        <v>170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80">
        <v>97</v>
      </c>
      <c r="B264" s="181" t="s">
        <v>474</v>
      </c>
      <c r="C264" s="190" t="s">
        <v>475</v>
      </c>
      <c r="D264" s="182" t="s">
        <v>147</v>
      </c>
      <c r="E264" s="183">
        <v>1</v>
      </c>
      <c r="F264" s="184">
        <f t="shared" ref="F264:F270" si="8">H264+J264</f>
        <v>0</v>
      </c>
      <c r="G264" s="184">
        <f t="shared" ref="G264:G270" si="9">ROUND(E264*F264,2)</f>
        <v>0</v>
      </c>
      <c r="H264" s="185"/>
      <c r="I264" s="184">
        <f t="shared" ref="I264:I270" si="10">ROUND(E264*H264,2)</f>
        <v>0</v>
      </c>
      <c r="J264" s="185"/>
      <c r="K264" s="184">
        <f t="shared" ref="K264:K270" si="11">ROUND(E264*J264,2)</f>
        <v>0</v>
      </c>
      <c r="L264" s="184">
        <v>21</v>
      </c>
      <c r="M264" s="184">
        <f t="shared" ref="M264:M270" si="12">G264*(1+L264/100)</f>
        <v>0</v>
      </c>
      <c r="N264" s="183">
        <v>2.01431</v>
      </c>
      <c r="O264" s="183">
        <f t="shared" ref="O264:O270" si="13">ROUND(E264*N264,2)</f>
        <v>2.0099999999999998</v>
      </c>
      <c r="P264" s="183">
        <v>0</v>
      </c>
      <c r="Q264" s="183">
        <f t="shared" ref="Q264:Q270" si="14">ROUND(E264*P264,2)</f>
        <v>0</v>
      </c>
      <c r="R264" s="184"/>
      <c r="S264" s="184" t="s">
        <v>148</v>
      </c>
      <c r="T264" s="186" t="s">
        <v>149</v>
      </c>
      <c r="U264" s="160">
        <v>19.105</v>
      </c>
      <c r="V264" s="160">
        <f t="shared" ref="V264:V270" si="15">ROUND(E264*U264,2)</f>
        <v>19.11</v>
      </c>
      <c r="W264" s="160"/>
      <c r="X264" s="160" t="s">
        <v>150</v>
      </c>
      <c r="Y264" s="149"/>
      <c r="Z264" s="149"/>
      <c r="AA264" s="149"/>
      <c r="AB264" s="149"/>
      <c r="AC264" s="149"/>
      <c r="AD264" s="149"/>
      <c r="AE264" s="149"/>
      <c r="AF264" s="149"/>
      <c r="AG264" s="149" t="s">
        <v>151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80">
        <v>98</v>
      </c>
      <c r="B265" s="181" t="s">
        <v>476</v>
      </c>
      <c r="C265" s="190" t="s">
        <v>477</v>
      </c>
      <c r="D265" s="182" t="s">
        <v>147</v>
      </c>
      <c r="E265" s="183">
        <v>1</v>
      </c>
      <c r="F265" s="184">
        <f t="shared" si="8"/>
        <v>0</v>
      </c>
      <c r="G265" s="184">
        <f t="shared" si="9"/>
        <v>0</v>
      </c>
      <c r="H265" s="185"/>
      <c r="I265" s="184">
        <f t="shared" si="10"/>
        <v>0</v>
      </c>
      <c r="J265" s="185"/>
      <c r="K265" s="184">
        <f t="shared" si="11"/>
        <v>0</v>
      </c>
      <c r="L265" s="184">
        <v>21</v>
      </c>
      <c r="M265" s="184">
        <f t="shared" si="12"/>
        <v>0</v>
      </c>
      <c r="N265" s="183">
        <v>1.6</v>
      </c>
      <c r="O265" s="183">
        <f t="shared" si="13"/>
        <v>1.6</v>
      </c>
      <c r="P265" s="183">
        <v>0</v>
      </c>
      <c r="Q265" s="183">
        <f t="shared" si="14"/>
        <v>0</v>
      </c>
      <c r="R265" s="184" t="s">
        <v>421</v>
      </c>
      <c r="S265" s="184" t="s">
        <v>148</v>
      </c>
      <c r="T265" s="186" t="s">
        <v>149</v>
      </c>
      <c r="U265" s="160">
        <v>0</v>
      </c>
      <c r="V265" s="160">
        <f t="shared" si="15"/>
        <v>0</v>
      </c>
      <c r="W265" s="160"/>
      <c r="X265" s="160" t="s">
        <v>422</v>
      </c>
      <c r="Y265" s="149"/>
      <c r="Z265" s="149"/>
      <c r="AA265" s="149"/>
      <c r="AB265" s="149"/>
      <c r="AC265" s="149"/>
      <c r="AD265" s="149"/>
      <c r="AE265" s="149"/>
      <c r="AF265" s="149"/>
      <c r="AG265" s="149" t="s">
        <v>423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80">
        <v>99</v>
      </c>
      <c r="B266" s="181" t="s">
        <v>478</v>
      </c>
      <c r="C266" s="190" t="s">
        <v>479</v>
      </c>
      <c r="D266" s="182" t="s">
        <v>147</v>
      </c>
      <c r="E266" s="183">
        <v>1</v>
      </c>
      <c r="F266" s="184">
        <f t="shared" si="8"/>
        <v>0</v>
      </c>
      <c r="G266" s="184">
        <f t="shared" si="9"/>
        <v>0</v>
      </c>
      <c r="H266" s="185"/>
      <c r="I266" s="184">
        <f t="shared" si="10"/>
        <v>0</v>
      </c>
      <c r="J266" s="185"/>
      <c r="K266" s="184">
        <f t="shared" si="11"/>
        <v>0</v>
      </c>
      <c r="L266" s="184">
        <v>21</v>
      </c>
      <c r="M266" s="184">
        <f t="shared" si="12"/>
        <v>0</v>
      </c>
      <c r="N266" s="183">
        <v>0.5</v>
      </c>
      <c r="O266" s="183">
        <f t="shared" si="13"/>
        <v>0.5</v>
      </c>
      <c r="P266" s="183">
        <v>0</v>
      </c>
      <c r="Q266" s="183">
        <f t="shared" si="14"/>
        <v>0</v>
      </c>
      <c r="R266" s="184" t="s">
        <v>421</v>
      </c>
      <c r="S266" s="184" t="s">
        <v>148</v>
      </c>
      <c r="T266" s="186" t="s">
        <v>149</v>
      </c>
      <c r="U266" s="160">
        <v>0</v>
      </c>
      <c r="V266" s="160">
        <f t="shared" si="15"/>
        <v>0</v>
      </c>
      <c r="W266" s="160"/>
      <c r="X266" s="160" t="s">
        <v>422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423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80">
        <v>100</v>
      </c>
      <c r="B267" s="181" t="s">
        <v>480</v>
      </c>
      <c r="C267" s="190" t="s">
        <v>481</v>
      </c>
      <c r="D267" s="182" t="s">
        <v>147</v>
      </c>
      <c r="E267" s="183">
        <v>1</v>
      </c>
      <c r="F267" s="184">
        <f t="shared" si="8"/>
        <v>0</v>
      </c>
      <c r="G267" s="184">
        <f t="shared" si="9"/>
        <v>0</v>
      </c>
      <c r="H267" s="185"/>
      <c r="I267" s="184">
        <f t="shared" si="10"/>
        <v>0</v>
      </c>
      <c r="J267" s="185"/>
      <c r="K267" s="184">
        <f t="shared" si="11"/>
        <v>0</v>
      </c>
      <c r="L267" s="184">
        <v>21</v>
      </c>
      <c r="M267" s="184">
        <f t="shared" si="12"/>
        <v>0</v>
      </c>
      <c r="N267" s="183">
        <v>0.50800000000000001</v>
      </c>
      <c r="O267" s="183">
        <f t="shared" si="13"/>
        <v>0.51</v>
      </c>
      <c r="P267" s="183">
        <v>0</v>
      </c>
      <c r="Q267" s="183">
        <f t="shared" si="14"/>
        <v>0</v>
      </c>
      <c r="R267" s="184" t="s">
        <v>421</v>
      </c>
      <c r="S267" s="184" t="s">
        <v>148</v>
      </c>
      <c r="T267" s="186" t="s">
        <v>149</v>
      </c>
      <c r="U267" s="160">
        <v>0</v>
      </c>
      <c r="V267" s="160">
        <f t="shared" si="15"/>
        <v>0</v>
      </c>
      <c r="W267" s="160"/>
      <c r="X267" s="160" t="s">
        <v>422</v>
      </c>
      <c r="Y267" s="149"/>
      <c r="Z267" s="149"/>
      <c r="AA267" s="149"/>
      <c r="AB267" s="149"/>
      <c r="AC267" s="149"/>
      <c r="AD267" s="149"/>
      <c r="AE267" s="149"/>
      <c r="AF267" s="149"/>
      <c r="AG267" s="149" t="s">
        <v>423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ht="22.5" outlineLevel="1" x14ac:dyDescent="0.2">
      <c r="A268" s="180">
        <v>101</v>
      </c>
      <c r="B268" s="181" t="s">
        <v>482</v>
      </c>
      <c r="C268" s="190" t="s">
        <v>483</v>
      </c>
      <c r="D268" s="182" t="s">
        <v>147</v>
      </c>
      <c r="E268" s="183">
        <v>1</v>
      </c>
      <c r="F268" s="184">
        <f t="shared" si="8"/>
        <v>0</v>
      </c>
      <c r="G268" s="184">
        <f t="shared" si="9"/>
        <v>0</v>
      </c>
      <c r="H268" s="185"/>
      <c r="I268" s="184">
        <f t="shared" si="10"/>
        <v>0</v>
      </c>
      <c r="J268" s="185"/>
      <c r="K268" s="184">
        <f t="shared" si="11"/>
        <v>0</v>
      </c>
      <c r="L268" s="184">
        <v>21</v>
      </c>
      <c r="M268" s="184">
        <f t="shared" si="12"/>
        <v>0</v>
      </c>
      <c r="N268" s="183">
        <v>0.16502</v>
      </c>
      <c r="O268" s="183">
        <f t="shared" si="13"/>
        <v>0.17</v>
      </c>
      <c r="P268" s="183">
        <v>0</v>
      </c>
      <c r="Q268" s="183">
        <f t="shared" si="14"/>
        <v>0</v>
      </c>
      <c r="R268" s="184"/>
      <c r="S268" s="184" t="s">
        <v>148</v>
      </c>
      <c r="T268" s="186" t="s">
        <v>149</v>
      </c>
      <c r="U268" s="160">
        <v>1.3140000000000001</v>
      </c>
      <c r="V268" s="160">
        <f t="shared" si="15"/>
        <v>1.31</v>
      </c>
      <c r="W268" s="160"/>
      <c r="X268" s="160" t="s">
        <v>150</v>
      </c>
      <c r="Y268" s="149"/>
      <c r="Z268" s="149"/>
      <c r="AA268" s="149"/>
      <c r="AB268" s="149"/>
      <c r="AC268" s="149"/>
      <c r="AD268" s="149"/>
      <c r="AE268" s="149"/>
      <c r="AF268" s="149"/>
      <c r="AG268" s="149" t="s">
        <v>151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80">
        <v>102</v>
      </c>
      <c r="B269" s="181" t="s">
        <v>484</v>
      </c>
      <c r="C269" s="190" t="s">
        <v>485</v>
      </c>
      <c r="D269" s="182" t="s">
        <v>147</v>
      </c>
      <c r="E269" s="183">
        <v>1</v>
      </c>
      <c r="F269" s="184">
        <f t="shared" si="8"/>
        <v>0</v>
      </c>
      <c r="G269" s="184">
        <f t="shared" si="9"/>
        <v>0</v>
      </c>
      <c r="H269" s="185"/>
      <c r="I269" s="184">
        <f t="shared" si="10"/>
        <v>0</v>
      </c>
      <c r="J269" s="185"/>
      <c r="K269" s="184">
        <f t="shared" si="11"/>
        <v>0</v>
      </c>
      <c r="L269" s="184">
        <v>21</v>
      </c>
      <c r="M269" s="184">
        <f t="shared" si="12"/>
        <v>0</v>
      </c>
      <c r="N269" s="183">
        <v>7.0200000000000002E-3</v>
      </c>
      <c r="O269" s="183">
        <f t="shared" si="13"/>
        <v>0.01</v>
      </c>
      <c r="P269" s="183">
        <v>0</v>
      </c>
      <c r="Q269" s="183">
        <f t="shared" si="14"/>
        <v>0</v>
      </c>
      <c r="R269" s="184"/>
      <c r="S269" s="184" t="s">
        <v>148</v>
      </c>
      <c r="T269" s="186" t="s">
        <v>149</v>
      </c>
      <c r="U269" s="160">
        <v>1.0940000000000001</v>
      </c>
      <c r="V269" s="160">
        <f t="shared" si="15"/>
        <v>1.0900000000000001</v>
      </c>
      <c r="W269" s="160"/>
      <c r="X269" s="160" t="s">
        <v>150</v>
      </c>
      <c r="Y269" s="149"/>
      <c r="Z269" s="149"/>
      <c r="AA269" s="149"/>
      <c r="AB269" s="149"/>
      <c r="AC269" s="149"/>
      <c r="AD269" s="149"/>
      <c r="AE269" s="149"/>
      <c r="AF269" s="149"/>
      <c r="AG269" s="149" t="s">
        <v>151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ht="33.75" outlineLevel="1" x14ac:dyDescent="0.2">
      <c r="A270" s="180">
        <v>103</v>
      </c>
      <c r="B270" s="181" t="s">
        <v>486</v>
      </c>
      <c r="C270" s="190" t="s">
        <v>487</v>
      </c>
      <c r="D270" s="182" t="s">
        <v>147</v>
      </c>
      <c r="E270" s="183">
        <v>1</v>
      </c>
      <c r="F270" s="184">
        <f t="shared" si="8"/>
        <v>0</v>
      </c>
      <c r="G270" s="184">
        <f t="shared" si="9"/>
        <v>0</v>
      </c>
      <c r="H270" s="185"/>
      <c r="I270" s="184">
        <f t="shared" si="10"/>
        <v>0</v>
      </c>
      <c r="J270" s="185"/>
      <c r="K270" s="184">
        <f t="shared" si="11"/>
        <v>0</v>
      </c>
      <c r="L270" s="184">
        <v>21</v>
      </c>
      <c r="M270" s="184">
        <f t="shared" si="12"/>
        <v>0</v>
      </c>
      <c r="N270" s="183">
        <v>4.8000000000000001E-2</v>
      </c>
      <c r="O270" s="183">
        <f t="shared" si="13"/>
        <v>0.05</v>
      </c>
      <c r="P270" s="183">
        <v>0</v>
      </c>
      <c r="Q270" s="183">
        <f t="shared" si="14"/>
        <v>0</v>
      </c>
      <c r="R270" s="184" t="s">
        <v>421</v>
      </c>
      <c r="S270" s="184" t="s">
        <v>148</v>
      </c>
      <c r="T270" s="186" t="s">
        <v>149</v>
      </c>
      <c r="U270" s="160">
        <v>0</v>
      </c>
      <c r="V270" s="160">
        <f t="shared" si="15"/>
        <v>0</v>
      </c>
      <c r="W270" s="160"/>
      <c r="X270" s="160" t="s">
        <v>422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423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x14ac:dyDescent="0.2">
      <c r="A271" s="167" t="s">
        <v>143</v>
      </c>
      <c r="B271" s="168" t="s">
        <v>88</v>
      </c>
      <c r="C271" s="189" t="s">
        <v>89</v>
      </c>
      <c r="D271" s="169"/>
      <c r="E271" s="170"/>
      <c r="F271" s="171"/>
      <c r="G271" s="171">
        <f>SUMIF(AG272:AG276,"&lt;&gt;NOR",G272:G276)</f>
        <v>0</v>
      </c>
      <c r="H271" s="171"/>
      <c r="I271" s="171">
        <f>SUM(I272:I276)</f>
        <v>0</v>
      </c>
      <c r="J271" s="171"/>
      <c r="K271" s="171">
        <f>SUM(K272:K276)</f>
        <v>0</v>
      </c>
      <c r="L271" s="171"/>
      <c r="M271" s="171">
        <f>SUM(M272:M276)</f>
        <v>0</v>
      </c>
      <c r="N271" s="170"/>
      <c r="O271" s="170">
        <f>SUM(O272:O276)</f>
        <v>126.54</v>
      </c>
      <c r="P271" s="170"/>
      <c r="Q271" s="170">
        <f>SUM(Q272:Q276)</f>
        <v>0</v>
      </c>
      <c r="R271" s="171"/>
      <c r="S271" s="171"/>
      <c r="T271" s="172"/>
      <c r="U271" s="166"/>
      <c r="V271" s="166">
        <f>SUM(V272:V276)</f>
        <v>112.39</v>
      </c>
      <c r="W271" s="166"/>
      <c r="X271" s="166"/>
      <c r="AG271" t="s">
        <v>144</v>
      </c>
    </row>
    <row r="272" spans="1:60" outlineLevel="1" x14ac:dyDescent="0.2">
      <c r="A272" s="180">
        <v>104</v>
      </c>
      <c r="B272" s="181" t="s">
        <v>488</v>
      </c>
      <c r="C272" s="190" t="s">
        <v>489</v>
      </c>
      <c r="D272" s="182" t="s">
        <v>224</v>
      </c>
      <c r="E272" s="183">
        <v>137</v>
      </c>
      <c r="F272" s="184">
        <f>H272+J272</f>
        <v>0</v>
      </c>
      <c r="G272" s="184">
        <f>ROUND(E272*F272,2)</f>
        <v>0</v>
      </c>
      <c r="H272" s="185"/>
      <c r="I272" s="184">
        <f>ROUND(E272*H272,2)</f>
        <v>0</v>
      </c>
      <c r="J272" s="185"/>
      <c r="K272" s="184">
        <f>ROUND(E272*J272,2)</f>
        <v>0</v>
      </c>
      <c r="L272" s="184">
        <v>21</v>
      </c>
      <c r="M272" s="184">
        <f>G272*(1+L272/100)</f>
        <v>0</v>
      </c>
      <c r="N272" s="183">
        <v>0</v>
      </c>
      <c r="O272" s="183">
        <f>ROUND(E272*N272,2)</f>
        <v>0</v>
      </c>
      <c r="P272" s="183">
        <v>0</v>
      </c>
      <c r="Q272" s="183">
        <f>ROUND(E272*P272,2)</f>
        <v>0</v>
      </c>
      <c r="R272" s="184"/>
      <c r="S272" s="184" t="s">
        <v>148</v>
      </c>
      <c r="T272" s="186" t="s">
        <v>149</v>
      </c>
      <c r="U272" s="160">
        <v>7.3999999999999996E-2</v>
      </c>
      <c r="V272" s="160">
        <f>ROUND(E272*U272,2)</f>
        <v>10.14</v>
      </c>
      <c r="W272" s="160"/>
      <c r="X272" s="160" t="s">
        <v>150</v>
      </c>
      <c r="Y272" s="149"/>
      <c r="Z272" s="149"/>
      <c r="AA272" s="149"/>
      <c r="AB272" s="149"/>
      <c r="AC272" s="149"/>
      <c r="AD272" s="149"/>
      <c r="AE272" s="149"/>
      <c r="AF272" s="149"/>
      <c r="AG272" s="149" t="s">
        <v>151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ht="22.5" outlineLevel="1" x14ac:dyDescent="0.2">
      <c r="A273" s="180">
        <v>105</v>
      </c>
      <c r="B273" s="181" t="s">
        <v>490</v>
      </c>
      <c r="C273" s="190" t="s">
        <v>491</v>
      </c>
      <c r="D273" s="182" t="s">
        <v>224</v>
      </c>
      <c r="E273" s="183">
        <v>30</v>
      </c>
      <c r="F273" s="184">
        <f>H273+J273</f>
        <v>0</v>
      </c>
      <c r="G273" s="184">
        <f>ROUND(E273*F273,2)</f>
        <v>0</v>
      </c>
      <c r="H273" s="185"/>
      <c r="I273" s="184">
        <f>ROUND(E273*H273,2)</f>
        <v>0</v>
      </c>
      <c r="J273" s="185"/>
      <c r="K273" s="184">
        <f>ROUND(E273*J273,2)</f>
        <v>0</v>
      </c>
      <c r="L273" s="184">
        <v>21</v>
      </c>
      <c r="M273" s="184">
        <f>G273*(1+L273/100)</f>
        <v>0</v>
      </c>
      <c r="N273" s="183">
        <v>0.22133</v>
      </c>
      <c r="O273" s="183">
        <f>ROUND(E273*N273,2)</f>
        <v>6.64</v>
      </c>
      <c r="P273" s="183">
        <v>0</v>
      </c>
      <c r="Q273" s="183">
        <f>ROUND(E273*P273,2)</f>
        <v>0</v>
      </c>
      <c r="R273" s="184"/>
      <c r="S273" s="184" t="s">
        <v>148</v>
      </c>
      <c r="T273" s="186" t="s">
        <v>149</v>
      </c>
      <c r="U273" s="160">
        <v>0.27200000000000002</v>
      </c>
      <c r="V273" s="160">
        <f>ROUND(E273*U273,2)</f>
        <v>8.16</v>
      </c>
      <c r="W273" s="160"/>
      <c r="X273" s="160" t="s">
        <v>150</v>
      </c>
      <c r="Y273" s="149"/>
      <c r="Z273" s="149"/>
      <c r="AA273" s="149"/>
      <c r="AB273" s="149"/>
      <c r="AC273" s="149"/>
      <c r="AD273" s="149"/>
      <c r="AE273" s="149"/>
      <c r="AF273" s="149"/>
      <c r="AG273" s="149" t="s">
        <v>151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ht="22.5" outlineLevel="1" x14ac:dyDescent="0.2">
      <c r="A274" s="180">
        <v>106</v>
      </c>
      <c r="B274" s="181" t="s">
        <v>492</v>
      </c>
      <c r="C274" s="190" t="s">
        <v>493</v>
      </c>
      <c r="D274" s="182" t="s">
        <v>224</v>
      </c>
      <c r="E274" s="183">
        <v>210</v>
      </c>
      <c r="F274" s="184">
        <f>H274+J274</f>
        <v>0</v>
      </c>
      <c r="G274" s="184">
        <f>ROUND(E274*F274,2)</f>
        <v>0</v>
      </c>
      <c r="H274" s="185"/>
      <c r="I274" s="184">
        <f>ROUND(E274*H274,2)</f>
        <v>0</v>
      </c>
      <c r="J274" s="185"/>
      <c r="K274" s="184">
        <f>ROUND(E274*J274,2)</f>
        <v>0</v>
      </c>
      <c r="L274" s="184">
        <v>21</v>
      </c>
      <c r="M274" s="184">
        <f>G274*(1+L274/100)</f>
        <v>0</v>
      </c>
      <c r="N274" s="183">
        <v>0.26980999999999999</v>
      </c>
      <c r="O274" s="183">
        <f>ROUND(E274*N274,2)</f>
        <v>56.66</v>
      </c>
      <c r="P274" s="183">
        <v>0</v>
      </c>
      <c r="Q274" s="183">
        <f>ROUND(E274*P274,2)</f>
        <v>0</v>
      </c>
      <c r="R274" s="184"/>
      <c r="S274" s="184" t="s">
        <v>148</v>
      </c>
      <c r="T274" s="186" t="s">
        <v>149</v>
      </c>
      <c r="U274" s="160">
        <v>0.27200000000000002</v>
      </c>
      <c r="V274" s="160">
        <f>ROUND(E274*U274,2)</f>
        <v>57.12</v>
      </c>
      <c r="W274" s="160"/>
      <c r="X274" s="160" t="s">
        <v>150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151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80">
        <v>107</v>
      </c>
      <c r="B275" s="181" t="s">
        <v>494</v>
      </c>
      <c r="C275" s="190" t="s">
        <v>495</v>
      </c>
      <c r="D275" s="182" t="s">
        <v>166</v>
      </c>
      <c r="E275" s="183">
        <v>25</v>
      </c>
      <c r="F275" s="184">
        <f>H275+J275</f>
        <v>0</v>
      </c>
      <c r="G275" s="184">
        <f>ROUND(E275*F275,2)</f>
        <v>0</v>
      </c>
      <c r="H275" s="185"/>
      <c r="I275" s="184">
        <f>ROUND(E275*H275,2)</f>
        <v>0</v>
      </c>
      <c r="J275" s="185"/>
      <c r="K275" s="184">
        <f>ROUND(E275*J275,2)</f>
        <v>0</v>
      </c>
      <c r="L275" s="184">
        <v>21</v>
      </c>
      <c r="M275" s="184">
        <f>G275*(1+L275/100)</f>
        <v>0</v>
      </c>
      <c r="N275" s="183">
        <v>2.5249999999999999</v>
      </c>
      <c r="O275" s="183">
        <f>ROUND(E275*N275,2)</f>
        <v>63.13</v>
      </c>
      <c r="P275" s="183">
        <v>0</v>
      </c>
      <c r="Q275" s="183">
        <f>ROUND(E275*P275,2)</f>
        <v>0</v>
      </c>
      <c r="R275" s="184"/>
      <c r="S275" s="184" t="s">
        <v>148</v>
      </c>
      <c r="T275" s="186" t="s">
        <v>149</v>
      </c>
      <c r="U275" s="160">
        <v>1.4419999999999999</v>
      </c>
      <c r="V275" s="160">
        <f>ROUND(E275*U275,2)</f>
        <v>36.049999999999997</v>
      </c>
      <c r="W275" s="160"/>
      <c r="X275" s="160" t="s">
        <v>150</v>
      </c>
      <c r="Y275" s="149"/>
      <c r="Z275" s="149"/>
      <c r="AA275" s="149"/>
      <c r="AB275" s="149"/>
      <c r="AC275" s="149"/>
      <c r="AD275" s="149"/>
      <c r="AE275" s="149"/>
      <c r="AF275" s="149"/>
      <c r="AG275" s="149" t="s">
        <v>151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80">
        <v>108</v>
      </c>
      <c r="B276" s="181" t="s">
        <v>496</v>
      </c>
      <c r="C276" s="190" t="s">
        <v>497</v>
      </c>
      <c r="D276" s="182" t="s">
        <v>147</v>
      </c>
      <c r="E276" s="183">
        <v>1</v>
      </c>
      <c r="F276" s="184">
        <f>H276+J276</f>
        <v>0</v>
      </c>
      <c r="G276" s="184">
        <f>ROUND(E276*F276,2)</f>
        <v>0</v>
      </c>
      <c r="H276" s="185"/>
      <c r="I276" s="184">
        <f>ROUND(E276*H276,2)</f>
        <v>0</v>
      </c>
      <c r="J276" s="185"/>
      <c r="K276" s="184">
        <f>ROUND(E276*J276,2)</f>
        <v>0</v>
      </c>
      <c r="L276" s="184">
        <v>21</v>
      </c>
      <c r="M276" s="184">
        <f>G276*(1+L276/100)</f>
        <v>0</v>
      </c>
      <c r="N276" s="183">
        <v>0.1125</v>
      </c>
      <c r="O276" s="183">
        <f>ROUND(E276*N276,2)</f>
        <v>0.11</v>
      </c>
      <c r="P276" s="183">
        <v>0</v>
      </c>
      <c r="Q276" s="183">
        <f>ROUND(E276*P276,2)</f>
        <v>0</v>
      </c>
      <c r="R276" s="184"/>
      <c r="S276" s="184" t="s">
        <v>148</v>
      </c>
      <c r="T276" s="186" t="s">
        <v>149</v>
      </c>
      <c r="U276" s="160">
        <v>0.91800000000000004</v>
      </c>
      <c r="V276" s="160">
        <f>ROUND(E276*U276,2)</f>
        <v>0.92</v>
      </c>
      <c r="W276" s="160"/>
      <c r="X276" s="160" t="s">
        <v>150</v>
      </c>
      <c r="Y276" s="149"/>
      <c r="Z276" s="149"/>
      <c r="AA276" s="149"/>
      <c r="AB276" s="149"/>
      <c r="AC276" s="149"/>
      <c r="AD276" s="149"/>
      <c r="AE276" s="149"/>
      <c r="AF276" s="149"/>
      <c r="AG276" s="149" t="s">
        <v>151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x14ac:dyDescent="0.2">
      <c r="A277" s="167" t="s">
        <v>143</v>
      </c>
      <c r="B277" s="168" t="s">
        <v>90</v>
      </c>
      <c r="C277" s="189" t="s">
        <v>91</v>
      </c>
      <c r="D277" s="169"/>
      <c r="E277" s="170"/>
      <c r="F277" s="171"/>
      <c r="G277" s="171">
        <f>SUMIF(AG278:AG282,"&lt;&gt;NOR",G278:G282)</f>
        <v>0</v>
      </c>
      <c r="H277" s="171"/>
      <c r="I277" s="171">
        <f>SUM(I278:I282)</f>
        <v>0</v>
      </c>
      <c r="J277" s="171"/>
      <c r="K277" s="171">
        <f>SUM(K278:K282)</f>
        <v>0</v>
      </c>
      <c r="L277" s="171"/>
      <c r="M277" s="171">
        <f>SUM(M278:M282)</f>
        <v>0</v>
      </c>
      <c r="N277" s="170"/>
      <c r="O277" s="170">
        <f>SUM(O278:O282)</f>
        <v>11.73</v>
      </c>
      <c r="P277" s="170"/>
      <c r="Q277" s="170">
        <f>SUM(Q278:Q282)</f>
        <v>0</v>
      </c>
      <c r="R277" s="171"/>
      <c r="S277" s="171"/>
      <c r="T277" s="172"/>
      <c r="U277" s="166"/>
      <c r="V277" s="166">
        <f>SUM(V278:V282)</f>
        <v>17.420000000000002</v>
      </c>
      <c r="W277" s="166"/>
      <c r="X277" s="166"/>
      <c r="AG277" t="s">
        <v>144</v>
      </c>
    </row>
    <row r="278" spans="1:60" outlineLevel="1" x14ac:dyDescent="0.2">
      <c r="A278" s="180">
        <v>109</v>
      </c>
      <c r="B278" s="181" t="s">
        <v>498</v>
      </c>
      <c r="C278" s="190" t="s">
        <v>499</v>
      </c>
      <c r="D278" s="182" t="s">
        <v>166</v>
      </c>
      <c r="E278" s="183">
        <v>6.5</v>
      </c>
      <c r="F278" s="184">
        <f>H278+J278</f>
        <v>0</v>
      </c>
      <c r="G278" s="184">
        <f>ROUND(E278*F278,2)</f>
        <v>0</v>
      </c>
      <c r="H278" s="185"/>
      <c r="I278" s="184">
        <f>ROUND(E278*H278,2)</f>
        <v>0</v>
      </c>
      <c r="J278" s="185"/>
      <c r="K278" s="184">
        <f>ROUND(E278*J278,2)</f>
        <v>0</v>
      </c>
      <c r="L278" s="184">
        <v>21</v>
      </c>
      <c r="M278" s="184">
        <f>G278*(1+L278/100)</f>
        <v>0</v>
      </c>
      <c r="N278" s="183">
        <v>1.8050999999999999</v>
      </c>
      <c r="O278" s="183">
        <f>ROUND(E278*N278,2)</f>
        <v>11.73</v>
      </c>
      <c r="P278" s="183">
        <v>0</v>
      </c>
      <c r="Q278" s="183">
        <f>ROUND(E278*P278,2)</f>
        <v>0</v>
      </c>
      <c r="R278" s="184"/>
      <c r="S278" s="184" t="s">
        <v>148</v>
      </c>
      <c r="T278" s="186" t="s">
        <v>149</v>
      </c>
      <c r="U278" s="160">
        <v>2.68</v>
      </c>
      <c r="V278" s="160">
        <f>ROUND(E278*U278,2)</f>
        <v>17.420000000000002</v>
      </c>
      <c r="W278" s="160"/>
      <c r="X278" s="160" t="s">
        <v>150</v>
      </c>
      <c r="Y278" s="149"/>
      <c r="Z278" s="149"/>
      <c r="AA278" s="149"/>
      <c r="AB278" s="149"/>
      <c r="AC278" s="149"/>
      <c r="AD278" s="149"/>
      <c r="AE278" s="149"/>
      <c r="AF278" s="149"/>
      <c r="AG278" s="149" t="s">
        <v>151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80">
        <v>110</v>
      </c>
      <c r="B279" s="181" t="s">
        <v>500</v>
      </c>
      <c r="C279" s="190" t="s">
        <v>501</v>
      </c>
      <c r="D279" s="182" t="s">
        <v>147</v>
      </c>
      <c r="E279" s="183">
        <v>3</v>
      </c>
      <c r="F279" s="184">
        <f>H279+J279</f>
        <v>0</v>
      </c>
      <c r="G279" s="184">
        <f>ROUND(E279*F279,2)</f>
        <v>0</v>
      </c>
      <c r="H279" s="185"/>
      <c r="I279" s="184">
        <f>ROUND(E279*H279,2)</f>
        <v>0</v>
      </c>
      <c r="J279" s="185"/>
      <c r="K279" s="184">
        <f>ROUND(E279*J279,2)</f>
        <v>0</v>
      </c>
      <c r="L279" s="184">
        <v>21</v>
      </c>
      <c r="M279" s="184">
        <f>G279*(1+L279/100)</f>
        <v>0</v>
      </c>
      <c r="N279" s="183">
        <v>0</v>
      </c>
      <c r="O279" s="183">
        <f>ROUND(E279*N279,2)</f>
        <v>0</v>
      </c>
      <c r="P279" s="183">
        <v>0</v>
      </c>
      <c r="Q279" s="183">
        <f>ROUND(E279*P279,2)</f>
        <v>0</v>
      </c>
      <c r="R279" s="184"/>
      <c r="S279" s="184" t="s">
        <v>369</v>
      </c>
      <c r="T279" s="186" t="s">
        <v>370</v>
      </c>
      <c r="U279" s="160">
        <v>0</v>
      </c>
      <c r="V279" s="160">
        <f>ROUND(E279*U279,2)</f>
        <v>0</v>
      </c>
      <c r="W279" s="160"/>
      <c r="X279" s="160" t="s">
        <v>422</v>
      </c>
      <c r="Y279" s="149"/>
      <c r="Z279" s="149"/>
      <c r="AA279" s="149"/>
      <c r="AB279" s="149"/>
      <c r="AC279" s="149"/>
      <c r="AD279" s="149"/>
      <c r="AE279" s="149"/>
      <c r="AF279" s="149"/>
      <c r="AG279" s="149" t="s">
        <v>423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80">
        <v>111</v>
      </c>
      <c r="B280" s="181" t="s">
        <v>502</v>
      </c>
      <c r="C280" s="190" t="s">
        <v>503</v>
      </c>
      <c r="D280" s="182" t="s">
        <v>147</v>
      </c>
      <c r="E280" s="183">
        <v>4</v>
      </c>
      <c r="F280" s="184">
        <f>H280+J280</f>
        <v>0</v>
      </c>
      <c r="G280" s="184">
        <f>ROUND(E280*F280,2)</f>
        <v>0</v>
      </c>
      <c r="H280" s="185"/>
      <c r="I280" s="184">
        <f>ROUND(E280*H280,2)</f>
        <v>0</v>
      </c>
      <c r="J280" s="185"/>
      <c r="K280" s="184">
        <f>ROUND(E280*J280,2)</f>
        <v>0</v>
      </c>
      <c r="L280" s="184">
        <v>21</v>
      </c>
      <c r="M280" s="184">
        <f>G280*(1+L280/100)</f>
        <v>0</v>
      </c>
      <c r="N280" s="183">
        <v>0</v>
      </c>
      <c r="O280" s="183">
        <f>ROUND(E280*N280,2)</f>
        <v>0</v>
      </c>
      <c r="P280" s="183">
        <v>0</v>
      </c>
      <c r="Q280" s="183">
        <f>ROUND(E280*P280,2)</f>
        <v>0</v>
      </c>
      <c r="R280" s="184"/>
      <c r="S280" s="184" t="s">
        <v>369</v>
      </c>
      <c r="T280" s="186" t="s">
        <v>370</v>
      </c>
      <c r="U280" s="160">
        <v>0</v>
      </c>
      <c r="V280" s="160">
        <f>ROUND(E280*U280,2)</f>
        <v>0</v>
      </c>
      <c r="W280" s="160"/>
      <c r="X280" s="160" t="s">
        <v>422</v>
      </c>
      <c r="Y280" s="149"/>
      <c r="Z280" s="149"/>
      <c r="AA280" s="149"/>
      <c r="AB280" s="149"/>
      <c r="AC280" s="149"/>
      <c r="AD280" s="149"/>
      <c r="AE280" s="149"/>
      <c r="AF280" s="149"/>
      <c r="AG280" s="149" t="s">
        <v>423</v>
      </c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80">
        <v>112</v>
      </c>
      <c r="B281" s="181" t="s">
        <v>504</v>
      </c>
      <c r="C281" s="190" t="s">
        <v>505</v>
      </c>
      <c r="D281" s="182" t="s">
        <v>147</v>
      </c>
      <c r="E281" s="183">
        <v>4</v>
      </c>
      <c r="F281" s="184">
        <f>H281+J281</f>
        <v>0</v>
      </c>
      <c r="G281" s="184">
        <f>ROUND(E281*F281,2)</f>
        <v>0</v>
      </c>
      <c r="H281" s="185"/>
      <c r="I281" s="184">
        <f>ROUND(E281*H281,2)</f>
        <v>0</v>
      </c>
      <c r="J281" s="185"/>
      <c r="K281" s="184">
        <f>ROUND(E281*J281,2)</f>
        <v>0</v>
      </c>
      <c r="L281" s="184">
        <v>21</v>
      </c>
      <c r="M281" s="184">
        <f>G281*(1+L281/100)</f>
        <v>0</v>
      </c>
      <c r="N281" s="183">
        <v>0</v>
      </c>
      <c r="O281" s="183">
        <f>ROUND(E281*N281,2)</f>
        <v>0</v>
      </c>
      <c r="P281" s="183">
        <v>0</v>
      </c>
      <c r="Q281" s="183">
        <f>ROUND(E281*P281,2)</f>
        <v>0</v>
      </c>
      <c r="R281" s="184"/>
      <c r="S281" s="184" t="s">
        <v>369</v>
      </c>
      <c r="T281" s="186" t="s">
        <v>370</v>
      </c>
      <c r="U281" s="160">
        <v>0</v>
      </c>
      <c r="V281" s="160">
        <f>ROUND(E281*U281,2)</f>
        <v>0</v>
      </c>
      <c r="W281" s="160"/>
      <c r="X281" s="160" t="s">
        <v>422</v>
      </c>
      <c r="Y281" s="149"/>
      <c r="Z281" s="149"/>
      <c r="AA281" s="149"/>
      <c r="AB281" s="149"/>
      <c r="AC281" s="149"/>
      <c r="AD281" s="149"/>
      <c r="AE281" s="149"/>
      <c r="AF281" s="149"/>
      <c r="AG281" s="149" t="s">
        <v>423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ht="22.5" outlineLevel="1" x14ac:dyDescent="0.2">
      <c r="A282" s="180">
        <v>113</v>
      </c>
      <c r="B282" s="181" t="s">
        <v>506</v>
      </c>
      <c r="C282" s="190" t="s">
        <v>507</v>
      </c>
      <c r="D282" s="182" t="s">
        <v>147</v>
      </c>
      <c r="E282" s="183">
        <v>2</v>
      </c>
      <c r="F282" s="184">
        <f>H282+J282</f>
        <v>0</v>
      </c>
      <c r="G282" s="184">
        <f>ROUND(E282*F282,2)</f>
        <v>0</v>
      </c>
      <c r="H282" s="185"/>
      <c r="I282" s="184">
        <f>ROUND(E282*H282,2)</f>
        <v>0</v>
      </c>
      <c r="J282" s="185"/>
      <c r="K282" s="184">
        <f>ROUND(E282*J282,2)</f>
        <v>0</v>
      </c>
      <c r="L282" s="184">
        <v>21</v>
      </c>
      <c r="M282" s="184">
        <f>G282*(1+L282/100)</f>
        <v>0</v>
      </c>
      <c r="N282" s="183">
        <v>0</v>
      </c>
      <c r="O282" s="183">
        <f>ROUND(E282*N282,2)</f>
        <v>0</v>
      </c>
      <c r="P282" s="183">
        <v>0</v>
      </c>
      <c r="Q282" s="183">
        <f>ROUND(E282*P282,2)</f>
        <v>0</v>
      </c>
      <c r="R282" s="184"/>
      <c r="S282" s="184" t="s">
        <v>369</v>
      </c>
      <c r="T282" s="186" t="s">
        <v>370</v>
      </c>
      <c r="U282" s="160">
        <v>0</v>
      </c>
      <c r="V282" s="160">
        <f>ROUND(E282*U282,2)</f>
        <v>0</v>
      </c>
      <c r="W282" s="160"/>
      <c r="X282" s="160" t="s">
        <v>422</v>
      </c>
      <c r="Y282" s="149"/>
      <c r="Z282" s="149"/>
      <c r="AA282" s="149"/>
      <c r="AB282" s="149"/>
      <c r="AC282" s="149"/>
      <c r="AD282" s="149"/>
      <c r="AE282" s="149"/>
      <c r="AF282" s="149"/>
      <c r="AG282" s="149" t="s">
        <v>423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x14ac:dyDescent="0.2">
      <c r="A283" s="167" t="s">
        <v>143</v>
      </c>
      <c r="B283" s="168" t="s">
        <v>92</v>
      </c>
      <c r="C283" s="189" t="s">
        <v>93</v>
      </c>
      <c r="D283" s="169"/>
      <c r="E283" s="170"/>
      <c r="F283" s="171"/>
      <c r="G283" s="171">
        <f>SUMIF(AG284:AG284,"&lt;&gt;NOR",G284:G284)</f>
        <v>0</v>
      </c>
      <c r="H283" s="171"/>
      <c r="I283" s="171">
        <f>SUM(I284:I284)</f>
        <v>0</v>
      </c>
      <c r="J283" s="171"/>
      <c r="K283" s="171">
        <f>SUM(K284:K284)</f>
        <v>0</v>
      </c>
      <c r="L283" s="171"/>
      <c r="M283" s="171">
        <f>SUM(M284:M284)</f>
        <v>0</v>
      </c>
      <c r="N283" s="170"/>
      <c r="O283" s="170">
        <f>SUM(O284:O284)</f>
        <v>0</v>
      </c>
      <c r="P283" s="170"/>
      <c r="Q283" s="170">
        <f>SUM(Q284:Q284)</f>
        <v>0.16</v>
      </c>
      <c r="R283" s="171"/>
      <c r="S283" s="171"/>
      <c r="T283" s="172"/>
      <c r="U283" s="166"/>
      <c r="V283" s="166">
        <f>SUM(V284:V284)</f>
        <v>1.18</v>
      </c>
      <c r="W283" s="166"/>
      <c r="X283" s="166"/>
      <c r="AG283" t="s">
        <v>144</v>
      </c>
    </row>
    <row r="284" spans="1:60" outlineLevel="1" x14ac:dyDescent="0.2">
      <c r="A284" s="180">
        <v>114</v>
      </c>
      <c r="B284" s="181" t="s">
        <v>508</v>
      </c>
      <c r="C284" s="190" t="s">
        <v>509</v>
      </c>
      <c r="D284" s="182" t="s">
        <v>147</v>
      </c>
      <c r="E284" s="183">
        <v>2</v>
      </c>
      <c r="F284" s="184">
        <f>H284+J284</f>
        <v>0</v>
      </c>
      <c r="G284" s="184">
        <f>ROUND(E284*F284,2)</f>
        <v>0</v>
      </c>
      <c r="H284" s="185"/>
      <c r="I284" s="184">
        <f>ROUND(E284*H284,2)</f>
        <v>0</v>
      </c>
      <c r="J284" s="185"/>
      <c r="K284" s="184">
        <f>ROUND(E284*J284,2)</f>
        <v>0</v>
      </c>
      <c r="L284" s="184">
        <v>21</v>
      </c>
      <c r="M284" s="184">
        <f>G284*(1+L284/100)</f>
        <v>0</v>
      </c>
      <c r="N284" s="183">
        <v>0</v>
      </c>
      <c r="O284" s="183">
        <f>ROUND(E284*N284,2)</f>
        <v>0</v>
      </c>
      <c r="P284" s="183">
        <v>8.2000000000000003E-2</v>
      </c>
      <c r="Q284" s="183">
        <f>ROUND(E284*P284,2)</f>
        <v>0.16</v>
      </c>
      <c r="R284" s="184"/>
      <c r="S284" s="184" t="s">
        <v>148</v>
      </c>
      <c r="T284" s="186" t="s">
        <v>149</v>
      </c>
      <c r="U284" s="160">
        <v>0.58799999999999997</v>
      </c>
      <c r="V284" s="160">
        <f>ROUND(E284*U284,2)</f>
        <v>1.18</v>
      </c>
      <c r="W284" s="160"/>
      <c r="X284" s="160" t="s">
        <v>150</v>
      </c>
      <c r="Y284" s="149"/>
      <c r="Z284" s="149"/>
      <c r="AA284" s="149"/>
      <c r="AB284" s="149"/>
      <c r="AC284" s="149"/>
      <c r="AD284" s="149"/>
      <c r="AE284" s="149"/>
      <c r="AF284" s="149"/>
      <c r="AG284" s="149" t="s">
        <v>151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x14ac:dyDescent="0.2">
      <c r="A285" s="167" t="s">
        <v>143</v>
      </c>
      <c r="B285" s="168" t="s">
        <v>96</v>
      </c>
      <c r="C285" s="189" t="s">
        <v>97</v>
      </c>
      <c r="D285" s="169"/>
      <c r="E285" s="170"/>
      <c r="F285" s="171"/>
      <c r="G285" s="171">
        <f>SUMIF(AG286:AG287,"&lt;&gt;NOR",G286:G287)</f>
        <v>0</v>
      </c>
      <c r="H285" s="171"/>
      <c r="I285" s="171">
        <f>SUM(I286:I287)</f>
        <v>0</v>
      </c>
      <c r="J285" s="171"/>
      <c r="K285" s="171">
        <f>SUM(K286:K287)</f>
        <v>0</v>
      </c>
      <c r="L285" s="171"/>
      <c r="M285" s="171">
        <f>SUM(M286:M287)</f>
        <v>0</v>
      </c>
      <c r="N285" s="170"/>
      <c r="O285" s="170">
        <f>SUM(O286:O287)</f>
        <v>0</v>
      </c>
      <c r="P285" s="170"/>
      <c r="Q285" s="170">
        <f>SUM(Q286:Q287)</f>
        <v>0</v>
      </c>
      <c r="R285" s="171"/>
      <c r="S285" s="171"/>
      <c r="T285" s="172"/>
      <c r="U285" s="166"/>
      <c r="V285" s="166">
        <f>SUM(V286:V287)</f>
        <v>391.43</v>
      </c>
      <c r="W285" s="166"/>
      <c r="X285" s="166"/>
      <c r="AG285" t="s">
        <v>144</v>
      </c>
    </row>
    <row r="286" spans="1:60" outlineLevel="1" x14ac:dyDescent="0.2">
      <c r="A286" s="173">
        <v>115</v>
      </c>
      <c r="B286" s="174" t="s">
        <v>510</v>
      </c>
      <c r="C286" s="191" t="s">
        <v>511</v>
      </c>
      <c r="D286" s="175" t="s">
        <v>388</v>
      </c>
      <c r="E286" s="176">
        <v>1049.41428</v>
      </c>
      <c r="F286" s="177">
        <f>H286+J286</f>
        <v>0</v>
      </c>
      <c r="G286" s="177">
        <f>ROUND(E286*F286,2)</f>
        <v>0</v>
      </c>
      <c r="H286" s="178"/>
      <c r="I286" s="177">
        <f>ROUND(E286*H286,2)</f>
        <v>0</v>
      </c>
      <c r="J286" s="178"/>
      <c r="K286" s="177">
        <f>ROUND(E286*J286,2)</f>
        <v>0</v>
      </c>
      <c r="L286" s="177">
        <v>21</v>
      </c>
      <c r="M286" s="177">
        <f>G286*(1+L286/100)</f>
        <v>0</v>
      </c>
      <c r="N286" s="176">
        <v>0</v>
      </c>
      <c r="O286" s="176">
        <f>ROUND(E286*N286,2)</f>
        <v>0</v>
      </c>
      <c r="P286" s="176">
        <v>0</v>
      </c>
      <c r="Q286" s="176">
        <f>ROUND(E286*P286,2)</f>
        <v>0</v>
      </c>
      <c r="R286" s="177"/>
      <c r="S286" s="177" t="s">
        <v>148</v>
      </c>
      <c r="T286" s="179" t="s">
        <v>149</v>
      </c>
      <c r="U286" s="160">
        <v>0.373</v>
      </c>
      <c r="V286" s="160">
        <f>ROUND(E286*U286,2)</f>
        <v>391.43</v>
      </c>
      <c r="W286" s="160"/>
      <c r="X286" s="160" t="s">
        <v>512</v>
      </c>
      <c r="Y286" s="149"/>
      <c r="Z286" s="149"/>
      <c r="AA286" s="149"/>
      <c r="AB286" s="149"/>
      <c r="AC286" s="149"/>
      <c r="AD286" s="149"/>
      <c r="AE286" s="149"/>
      <c r="AF286" s="149"/>
      <c r="AG286" s="149" t="s">
        <v>513</v>
      </c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56"/>
      <c r="B287" s="157"/>
      <c r="C287" s="275" t="s">
        <v>514</v>
      </c>
      <c r="D287" s="276"/>
      <c r="E287" s="276"/>
      <c r="F287" s="276"/>
      <c r="G287" s="276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49"/>
      <c r="Z287" s="149"/>
      <c r="AA287" s="149"/>
      <c r="AB287" s="149"/>
      <c r="AC287" s="149"/>
      <c r="AD287" s="149"/>
      <c r="AE287" s="149"/>
      <c r="AF287" s="149"/>
      <c r="AG287" s="149" t="s">
        <v>515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x14ac:dyDescent="0.2">
      <c r="A288" s="167" t="s">
        <v>143</v>
      </c>
      <c r="B288" s="168" t="s">
        <v>98</v>
      </c>
      <c r="C288" s="189" t="s">
        <v>99</v>
      </c>
      <c r="D288" s="169"/>
      <c r="E288" s="170"/>
      <c r="F288" s="171"/>
      <c r="G288" s="171">
        <f>SUMIF(AG289:AG297,"&lt;&gt;NOR",G289:G297)</f>
        <v>0</v>
      </c>
      <c r="H288" s="171"/>
      <c r="I288" s="171">
        <f>SUM(I289:I297)</f>
        <v>0</v>
      </c>
      <c r="J288" s="171"/>
      <c r="K288" s="171">
        <f>SUM(K289:K297)</f>
        <v>0</v>
      </c>
      <c r="L288" s="171"/>
      <c r="M288" s="171">
        <f>SUM(M289:M297)</f>
        <v>0</v>
      </c>
      <c r="N288" s="170"/>
      <c r="O288" s="170">
        <f>SUM(O289:O297)</f>
        <v>0.01</v>
      </c>
      <c r="P288" s="170"/>
      <c r="Q288" s="170">
        <f>SUM(Q289:Q297)</f>
        <v>2.0299999999999998</v>
      </c>
      <c r="R288" s="171"/>
      <c r="S288" s="171"/>
      <c r="T288" s="172"/>
      <c r="U288" s="166"/>
      <c r="V288" s="166">
        <f>SUM(V289:V297)</f>
        <v>18.39</v>
      </c>
      <c r="W288" s="166"/>
      <c r="X288" s="166"/>
      <c r="AG288" t="s">
        <v>144</v>
      </c>
    </row>
    <row r="289" spans="1:60" outlineLevel="1" x14ac:dyDescent="0.2">
      <c r="A289" s="173">
        <v>116</v>
      </c>
      <c r="B289" s="174" t="s">
        <v>516</v>
      </c>
      <c r="C289" s="191" t="s">
        <v>517</v>
      </c>
      <c r="D289" s="175" t="s">
        <v>179</v>
      </c>
      <c r="E289" s="176">
        <v>346.6</v>
      </c>
      <c r="F289" s="177">
        <f>H289+J289</f>
        <v>0</v>
      </c>
      <c r="G289" s="177">
        <f>ROUND(E289*F289,2)</f>
        <v>0</v>
      </c>
      <c r="H289" s="178"/>
      <c r="I289" s="177">
        <f>ROUND(E289*H289,2)</f>
        <v>0</v>
      </c>
      <c r="J289" s="178"/>
      <c r="K289" s="177">
        <f>ROUND(E289*J289,2)</f>
        <v>0</v>
      </c>
      <c r="L289" s="177">
        <v>21</v>
      </c>
      <c r="M289" s="177">
        <f>G289*(1+L289/100)</f>
        <v>0</v>
      </c>
      <c r="N289" s="176">
        <v>0</v>
      </c>
      <c r="O289" s="176">
        <f>ROUND(E289*N289,2)</f>
        <v>0</v>
      </c>
      <c r="P289" s="176">
        <v>4.8700000000000002E-3</v>
      </c>
      <c r="Q289" s="176">
        <f>ROUND(E289*P289,2)</f>
        <v>1.69</v>
      </c>
      <c r="R289" s="177"/>
      <c r="S289" s="177" t="s">
        <v>148</v>
      </c>
      <c r="T289" s="179" t="s">
        <v>149</v>
      </c>
      <c r="U289" s="160">
        <v>4.1000000000000002E-2</v>
      </c>
      <c r="V289" s="160">
        <f>ROUND(E289*U289,2)</f>
        <v>14.21</v>
      </c>
      <c r="W289" s="160"/>
      <c r="X289" s="160" t="s">
        <v>150</v>
      </c>
      <c r="Y289" s="149"/>
      <c r="Z289" s="149"/>
      <c r="AA289" s="149"/>
      <c r="AB289" s="149"/>
      <c r="AC289" s="149"/>
      <c r="AD289" s="149"/>
      <c r="AE289" s="149"/>
      <c r="AF289" s="149"/>
      <c r="AG289" s="149" t="s">
        <v>151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192" t="s">
        <v>518</v>
      </c>
      <c r="D290" s="162"/>
      <c r="E290" s="163">
        <v>289</v>
      </c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170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56"/>
      <c r="B291" s="157"/>
      <c r="C291" s="192" t="s">
        <v>519</v>
      </c>
      <c r="D291" s="162"/>
      <c r="E291" s="163">
        <v>33.6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49"/>
      <c r="Z291" s="149"/>
      <c r="AA291" s="149"/>
      <c r="AB291" s="149"/>
      <c r="AC291" s="149"/>
      <c r="AD291" s="149"/>
      <c r="AE291" s="149"/>
      <c r="AF291" s="149"/>
      <c r="AG291" s="149" t="s">
        <v>170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56"/>
      <c r="B292" s="157"/>
      <c r="C292" s="192" t="s">
        <v>520</v>
      </c>
      <c r="D292" s="162"/>
      <c r="E292" s="163">
        <v>24</v>
      </c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170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73">
        <v>117</v>
      </c>
      <c r="B293" s="174" t="s">
        <v>521</v>
      </c>
      <c r="C293" s="191" t="s">
        <v>522</v>
      </c>
      <c r="D293" s="175" t="s">
        <v>179</v>
      </c>
      <c r="E293" s="176">
        <v>64</v>
      </c>
      <c r="F293" s="177">
        <f>H293+J293</f>
        <v>0</v>
      </c>
      <c r="G293" s="177">
        <f>ROUND(E293*F293,2)</f>
        <v>0</v>
      </c>
      <c r="H293" s="178"/>
      <c r="I293" s="177">
        <f>ROUND(E293*H293,2)</f>
        <v>0</v>
      </c>
      <c r="J293" s="178"/>
      <c r="K293" s="177">
        <f>ROUND(E293*J293,2)</f>
        <v>0</v>
      </c>
      <c r="L293" s="177">
        <v>21</v>
      </c>
      <c r="M293" s="177">
        <f>G293*(1+L293/100)</f>
        <v>0</v>
      </c>
      <c r="N293" s="176">
        <v>0</v>
      </c>
      <c r="O293" s="176">
        <f>ROUND(E293*N293,2)</f>
        <v>0</v>
      </c>
      <c r="P293" s="176">
        <v>5.2399999999999999E-3</v>
      </c>
      <c r="Q293" s="176">
        <f>ROUND(E293*P293,2)</f>
        <v>0.34</v>
      </c>
      <c r="R293" s="177"/>
      <c r="S293" s="177" t="s">
        <v>148</v>
      </c>
      <c r="T293" s="179" t="s">
        <v>149</v>
      </c>
      <c r="U293" s="160">
        <v>4.2000000000000003E-2</v>
      </c>
      <c r="V293" s="160">
        <f>ROUND(E293*U293,2)</f>
        <v>2.69</v>
      </c>
      <c r="W293" s="160"/>
      <c r="X293" s="160" t="s">
        <v>150</v>
      </c>
      <c r="Y293" s="149"/>
      <c r="Z293" s="149"/>
      <c r="AA293" s="149"/>
      <c r="AB293" s="149"/>
      <c r="AC293" s="149"/>
      <c r="AD293" s="149"/>
      <c r="AE293" s="149"/>
      <c r="AF293" s="149"/>
      <c r="AG293" s="149" t="s">
        <v>151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56"/>
      <c r="B294" s="157"/>
      <c r="C294" s="192" t="s">
        <v>523</v>
      </c>
      <c r="D294" s="162"/>
      <c r="E294" s="163">
        <v>40</v>
      </c>
      <c r="F294" s="160"/>
      <c r="G294" s="160"/>
      <c r="H294" s="160"/>
      <c r="I294" s="160"/>
      <c r="J294" s="160"/>
      <c r="K294" s="160"/>
      <c r="L294" s="160"/>
      <c r="M294" s="160"/>
      <c r="N294" s="159"/>
      <c r="O294" s="159"/>
      <c r="P294" s="159"/>
      <c r="Q294" s="159"/>
      <c r="R294" s="160"/>
      <c r="S294" s="160"/>
      <c r="T294" s="160"/>
      <c r="U294" s="160"/>
      <c r="V294" s="160"/>
      <c r="W294" s="160"/>
      <c r="X294" s="160"/>
      <c r="Y294" s="149"/>
      <c r="Z294" s="149"/>
      <c r="AA294" s="149"/>
      <c r="AB294" s="149"/>
      <c r="AC294" s="149"/>
      <c r="AD294" s="149"/>
      <c r="AE294" s="149"/>
      <c r="AF294" s="149"/>
      <c r="AG294" s="149" t="s">
        <v>170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56"/>
      <c r="B295" s="157"/>
      <c r="C295" s="192" t="s">
        <v>524</v>
      </c>
      <c r="D295" s="162"/>
      <c r="E295" s="163">
        <v>24</v>
      </c>
      <c r="F295" s="160"/>
      <c r="G295" s="160"/>
      <c r="H295" s="160"/>
      <c r="I295" s="160"/>
      <c r="J295" s="160"/>
      <c r="K295" s="160"/>
      <c r="L295" s="160"/>
      <c r="M295" s="160"/>
      <c r="N295" s="159"/>
      <c r="O295" s="159"/>
      <c r="P295" s="159"/>
      <c r="Q295" s="159"/>
      <c r="R295" s="160"/>
      <c r="S295" s="160"/>
      <c r="T295" s="160"/>
      <c r="U295" s="160"/>
      <c r="V295" s="160"/>
      <c r="W295" s="160"/>
      <c r="X295" s="160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170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ht="22.5" outlineLevel="1" x14ac:dyDescent="0.2">
      <c r="A296" s="173">
        <v>118</v>
      </c>
      <c r="B296" s="174" t="s">
        <v>525</v>
      </c>
      <c r="C296" s="191" t="s">
        <v>526</v>
      </c>
      <c r="D296" s="175" t="s">
        <v>179</v>
      </c>
      <c r="E296" s="176">
        <v>3</v>
      </c>
      <c r="F296" s="177">
        <f>H296+J296</f>
        <v>0</v>
      </c>
      <c r="G296" s="177">
        <f>ROUND(E296*F296,2)</f>
        <v>0</v>
      </c>
      <c r="H296" s="178"/>
      <c r="I296" s="177">
        <f>ROUND(E296*H296,2)</f>
        <v>0</v>
      </c>
      <c r="J296" s="178"/>
      <c r="K296" s="177">
        <f>ROUND(E296*J296,2)</f>
        <v>0</v>
      </c>
      <c r="L296" s="177">
        <v>21</v>
      </c>
      <c r="M296" s="177">
        <f>G296*(1+L296/100)</f>
        <v>0</v>
      </c>
      <c r="N296" s="176">
        <v>3.5799999999999998E-3</v>
      </c>
      <c r="O296" s="176">
        <f>ROUND(E296*N296,2)</f>
        <v>0.01</v>
      </c>
      <c r="P296" s="176">
        <v>0</v>
      </c>
      <c r="Q296" s="176">
        <f>ROUND(E296*P296,2)</f>
        <v>0</v>
      </c>
      <c r="R296" s="177"/>
      <c r="S296" s="177" t="s">
        <v>148</v>
      </c>
      <c r="T296" s="179" t="s">
        <v>149</v>
      </c>
      <c r="U296" s="160">
        <v>0.498</v>
      </c>
      <c r="V296" s="160">
        <f>ROUND(E296*U296,2)</f>
        <v>1.49</v>
      </c>
      <c r="W296" s="160"/>
      <c r="X296" s="160" t="s">
        <v>150</v>
      </c>
      <c r="Y296" s="149"/>
      <c r="Z296" s="149"/>
      <c r="AA296" s="149"/>
      <c r="AB296" s="149"/>
      <c r="AC296" s="149"/>
      <c r="AD296" s="149"/>
      <c r="AE296" s="149"/>
      <c r="AF296" s="149"/>
      <c r="AG296" s="149" t="s">
        <v>151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56">
        <v>119</v>
      </c>
      <c r="B297" s="157" t="s">
        <v>527</v>
      </c>
      <c r="C297" s="194" t="s">
        <v>528</v>
      </c>
      <c r="D297" s="158" t="s">
        <v>0</v>
      </c>
      <c r="E297" s="187"/>
      <c r="F297" s="160">
        <f>H297+J297</f>
        <v>0</v>
      </c>
      <c r="G297" s="160">
        <f>ROUND(E297*F297,2)</f>
        <v>0</v>
      </c>
      <c r="H297" s="161"/>
      <c r="I297" s="160">
        <f>ROUND(E297*H297,2)</f>
        <v>0</v>
      </c>
      <c r="J297" s="161"/>
      <c r="K297" s="160">
        <f>ROUND(E297*J297,2)</f>
        <v>0</v>
      </c>
      <c r="L297" s="160">
        <v>21</v>
      </c>
      <c r="M297" s="160">
        <f>G297*(1+L297/100)</f>
        <v>0</v>
      </c>
      <c r="N297" s="159">
        <v>0</v>
      </c>
      <c r="O297" s="159">
        <f>ROUND(E297*N297,2)</f>
        <v>0</v>
      </c>
      <c r="P297" s="159">
        <v>0</v>
      </c>
      <c r="Q297" s="159">
        <f>ROUND(E297*P297,2)</f>
        <v>0</v>
      </c>
      <c r="R297" s="160"/>
      <c r="S297" s="160" t="s">
        <v>148</v>
      </c>
      <c r="T297" s="160" t="s">
        <v>149</v>
      </c>
      <c r="U297" s="160">
        <v>0</v>
      </c>
      <c r="V297" s="160">
        <f>ROUND(E297*U297,2)</f>
        <v>0</v>
      </c>
      <c r="W297" s="160"/>
      <c r="X297" s="160" t="s">
        <v>512</v>
      </c>
      <c r="Y297" s="149"/>
      <c r="Z297" s="149"/>
      <c r="AA297" s="149"/>
      <c r="AB297" s="149"/>
      <c r="AC297" s="149"/>
      <c r="AD297" s="149"/>
      <c r="AE297" s="149"/>
      <c r="AF297" s="149"/>
      <c r="AG297" s="149" t="s">
        <v>513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x14ac:dyDescent="0.2">
      <c r="A298" s="167" t="s">
        <v>143</v>
      </c>
      <c r="B298" s="168" t="s">
        <v>114</v>
      </c>
      <c r="C298" s="189" t="s">
        <v>115</v>
      </c>
      <c r="D298" s="169"/>
      <c r="E298" s="170"/>
      <c r="F298" s="171"/>
      <c r="G298" s="171">
        <f>SUMIF(AG299:AG308,"&lt;&gt;NOR",G299:G308)</f>
        <v>0</v>
      </c>
      <c r="H298" s="171"/>
      <c r="I298" s="171">
        <f>SUM(I299:I308)</f>
        <v>0</v>
      </c>
      <c r="J298" s="171"/>
      <c r="K298" s="171">
        <f>SUM(K299:K308)</f>
        <v>0</v>
      </c>
      <c r="L298" s="171"/>
      <c r="M298" s="171">
        <f>SUM(M299:M308)</f>
        <v>0</v>
      </c>
      <c r="N298" s="170"/>
      <c r="O298" s="170">
        <f>SUM(O299:O308)</f>
        <v>0</v>
      </c>
      <c r="P298" s="170"/>
      <c r="Q298" s="170">
        <f>SUM(Q299:Q308)</f>
        <v>0</v>
      </c>
      <c r="R298" s="171"/>
      <c r="S298" s="171"/>
      <c r="T298" s="172"/>
      <c r="U298" s="166"/>
      <c r="V298" s="166">
        <f>SUM(V299:V308)</f>
        <v>1512.31</v>
      </c>
      <c r="W298" s="166"/>
      <c r="X298" s="166"/>
      <c r="AG298" t="s">
        <v>144</v>
      </c>
    </row>
    <row r="299" spans="1:60" outlineLevel="1" x14ac:dyDescent="0.2">
      <c r="A299" s="180">
        <v>120</v>
      </c>
      <c r="B299" s="181" t="s">
        <v>529</v>
      </c>
      <c r="C299" s="190" t="s">
        <v>530</v>
      </c>
      <c r="D299" s="182" t="s">
        <v>388</v>
      </c>
      <c r="E299" s="183">
        <v>211.49</v>
      </c>
      <c r="F299" s="184">
        <f t="shared" ref="F299:F308" si="16">H299+J299</f>
        <v>0</v>
      </c>
      <c r="G299" s="184">
        <f t="shared" ref="G299:G308" si="17">ROUND(E299*F299,2)</f>
        <v>0</v>
      </c>
      <c r="H299" s="185"/>
      <c r="I299" s="184">
        <f t="shared" ref="I299:I308" si="18">ROUND(E299*H299,2)</f>
        <v>0</v>
      </c>
      <c r="J299" s="185"/>
      <c r="K299" s="184">
        <f t="shared" ref="K299:K308" si="19">ROUND(E299*J299,2)</f>
        <v>0</v>
      </c>
      <c r="L299" s="184">
        <v>21</v>
      </c>
      <c r="M299" s="184">
        <f t="shared" ref="M299:M308" si="20">G299*(1+L299/100)</f>
        <v>0</v>
      </c>
      <c r="N299" s="183">
        <v>0</v>
      </c>
      <c r="O299" s="183">
        <f t="shared" ref="O299:O308" si="21">ROUND(E299*N299,2)</f>
        <v>0</v>
      </c>
      <c r="P299" s="183">
        <v>0</v>
      </c>
      <c r="Q299" s="183">
        <f t="shared" ref="Q299:Q308" si="22">ROUND(E299*P299,2)</f>
        <v>0</v>
      </c>
      <c r="R299" s="184"/>
      <c r="S299" s="184" t="s">
        <v>148</v>
      </c>
      <c r="T299" s="186" t="s">
        <v>149</v>
      </c>
      <c r="U299" s="160">
        <v>0.73</v>
      </c>
      <c r="V299" s="160">
        <f t="shared" ref="V299:V308" si="23">ROUND(E299*U299,2)</f>
        <v>154.38999999999999</v>
      </c>
      <c r="W299" s="160"/>
      <c r="X299" s="160" t="s">
        <v>150</v>
      </c>
      <c r="Y299" s="149"/>
      <c r="Z299" s="149"/>
      <c r="AA299" s="149"/>
      <c r="AB299" s="149"/>
      <c r="AC299" s="149"/>
      <c r="AD299" s="149"/>
      <c r="AE299" s="149"/>
      <c r="AF299" s="149"/>
      <c r="AG299" s="149" t="s">
        <v>531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80">
        <v>121</v>
      </c>
      <c r="B300" s="181" t="s">
        <v>532</v>
      </c>
      <c r="C300" s="190" t="s">
        <v>533</v>
      </c>
      <c r="D300" s="182" t="s">
        <v>388</v>
      </c>
      <c r="E300" s="183">
        <v>211.49</v>
      </c>
      <c r="F300" s="184">
        <f t="shared" si="16"/>
        <v>0</v>
      </c>
      <c r="G300" s="184">
        <f t="shared" si="17"/>
        <v>0</v>
      </c>
      <c r="H300" s="185"/>
      <c r="I300" s="184">
        <f t="shared" si="18"/>
        <v>0</v>
      </c>
      <c r="J300" s="185"/>
      <c r="K300" s="184">
        <f t="shared" si="19"/>
        <v>0</v>
      </c>
      <c r="L300" s="184">
        <v>21</v>
      </c>
      <c r="M300" s="184">
        <f t="shared" si="20"/>
        <v>0</v>
      </c>
      <c r="N300" s="183">
        <v>0</v>
      </c>
      <c r="O300" s="183">
        <f t="shared" si="21"/>
        <v>0</v>
      </c>
      <c r="P300" s="183">
        <v>0</v>
      </c>
      <c r="Q300" s="183">
        <f t="shared" si="22"/>
        <v>0</v>
      </c>
      <c r="R300" s="184"/>
      <c r="S300" s="184" t="s">
        <v>148</v>
      </c>
      <c r="T300" s="186" t="s">
        <v>149</v>
      </c>
      <c r="U300" s="160">
        <v>0.94</v>
      </c>
      <c r="V300" s="160">
        <f t="shared" si="23"/>
        <v>198.8</v>
      </c>
      <c r="W300" s="160"/>
      <c r="X300" s="160" t="s">
        <v>150</v>
      </c>
      <c r="Y300" s="149"/>
      <c r="Z300" s="149"/>
      <c r="AA300" s="149"/>
      <c r="AB300" s="149"/>
      <c r="AC300" s="149"/>
      <c r="AD300" s="149"/>
      <c r="AE300" s="149"/>
      <c r="AF300" s="149"/>
      <c r="AG300" s="149" t="s">
        <v>531</v>
      </c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80">
        <v>122</v>
      </c>
      <c r="B301" s="181" t="s">
        <v>534</v>
      </c>
      <c r="C301" s="190" t="s">
        <v>535</v>
      </c>
      <c r="D301" s="182" t="s">
        <v>388</v>
      </c>
      <c r="E301" s="183">
        <v>211.49</v>
      </c>
      <c r="F301" s="184">
        <f t="shared" si="16"/>
        <v>0</v>
      </c>
      <c r="G301" s="184">
        <f t="shared" si="17"/>
        <v>0</v>
      </c>
      <c r="H301" s="185"/>
      <c r="I301" s="184">
        <f t="shared" si="18"/>
        <v>0</v>
      </c>
      <c r="J301" s="185"/>
      <c r="K301" s="184">
        <f t="shared" si="19"/>
        <v>0</v>
      </c>
      <c r="L301" s="184">
        <v>21</v>
      </c>
      <c r="M301" s="184">
        <f t="shared" si="20"/>
        <v>0</v>
      </c>
      <c r="N301" s="183">
        <v>0</v>
      </c>
      <c r="O301" s="183">
        <f t="shared" si="21"/>
        <v>0</v>
      </c>
      <c r="P301" s="183">
        <v>0</v>
      </c>
      <c r="Q301" s="183">
        <f t="shared" si="22"/>
        <v>0</v>
      </c>
      <c r="R301" s="184"/>
      <c r="S301" s="184" t="s">
        <v>148</v>
      </c>
      <c r="T301" s="186" t="s">
        <v>149</v>
      </c>
      <c r="U301" s="160">
        <v>0.11</v>
      </c>
      <c r="V301" s="160">
        <f t="shared" si="23"/>
        <v>23.26</v>
      </c>
      <c r="W301" s="160"/>
      <c r="X301" s="160" t="s">
        <v>150</v>
      </c>
      <c r="Y301" s="149"/>
      <c r="Z301" s="149"/>
      <c r="AA301" s="149"/>
      <c r="AB301" s="149"/>
      <c r="AC301" s="149"/>
      <c r="AD301" s="149"/>
      <c r="AE301" s="149"/>
      <c r="AF301" s="149"/>
      <c r="AG301" s="149" t="s">
        <v>531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 x14ac:dyDescent="0.2">
      <c r="A302" s="180">
        <v>123</v>
      </c>
      <c r="B302" s="181" t="s">
        <v>536</v>
      </c>
      <c r="C302" s="190" t="s">
        <v>537</v>
      </c>
      <c r="D302" s="182" t="s">
        <v>388</v>
      </c>
      <c r="E302" s="183">
        <v>825.47466999999995</v>
      </c>
      <c r="F302" s="184">
        <f t="shared" si="16"/>
        <v>0</v>
      </c>
      <c r="G302" s="184">
        <f t="shared" si="17"/>
        <v>0</v>
      </c>
      <c r="H302" s="185"/>
      <c r="I302" s="184">
        <f t="shared" si="18"/>
        <v>0</v>
      </c>
      <c r="J302" s="185"/>
      <c r="K302" s="184">
        <f t="shared" si="19"/>
        <v>0</v>
      </c>
      <c r="L302" s="184">
        <v>21</v>
      </c>
      <c r="M302" s="184">
        <f t="shared" si="20"/>
        <v>0</v>
      </c>
      <c r="N302" s="183">
        <v>0</v>
      </c>
      <c r="O302" s="183">
        <f t="shared" si="21"/>
        <v>0</v>
      </c>
      <c r="P302" s="183">
        <v>0</v>
      </c>
      <c r="Q302" s="183">
        <f t="shared" si="22"/>
        <v>0</v>
      </c>
      <c r="R302" s="184"/>
      <c r="S302" s="184" t="s">
        <v>148</v>
      </c>
      <c r="T302" s="186" t="s">
        <v>149</v>
      </c>
      <c r="U302" s="160">
        <v>0.68799999999999994</v>
      </c>
      <c r="V302" s="160">
        <f t="shared" si="23"/>
        <v>567.92999999999995</v>
      </c>
      <c r="W302" s="160"/>
      <c r="X302" s="160" t="s">
        <v>538</v>
      </c>
      <c r="Y302" s="149"/>
      <c r="Z302" s="149"/>
      <c r="AA302" s="149"/>
      <c r="AB302" s="149"/>
      <c r="AC302" s="149"/>
      <c r="AD302" s="149"/>
      <c r="AE302" s="149"/>
      <c r="AF302" s="149"/>
      <c r="AG302" s="149" t="s">
        <v>539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 x14ac:dyDescent="0.2">
      <c r="A303" s="180">
        <v>124</v>
      </c>
      <c r="B303" s="181" t="s">
        <v>540</v>
      </c>
      <c r="C303" s="190" t="s">
        <v>541</v>
      </c>
      <c r="D303" s="182" t="s">
        <v>388</v>
      </c>
      <c r="E303" s="183">
        <v>825.47466999999995</v>
      </c>
      <c r="F303" s="184">
        <f t="shared" si="16"/>
        <v>0</v>
      </c>
      <c r="G303" s="184">
        <f t="shared" si="17"/>
        <v>0</v>
      </c>
      <c r="H303" s="185"/>
      <c r="I303" s="184">
        <f t="shared" si="18"/>
        <v>0</v>
      </c>
      <c r="J303" s="185"/>
      <c r="K303" s="184">
        <f t="shared" si="19"/>
        <v>0</v>
      </c>
      <c r="L303" s="184">
        <v>21</v>
      </c>
      <c r="M303" s="184">
        <f t="shared" si="20"/>
        <v>0</v>
      </c>
      <c r="N303" s="183">
        <v>0</v>
      </c>
      <c r="O303" s="183">
        <f t="shared" si="21"/>
        <v>0</v>
      </c>
      <c r="P303" s="183">
        <v>0</v>
      </c>
      <c r="Q303" s="183">
        <f t="shared" si="22"/>
        <v>0</v>
      </c>
      <c r="R303" s="184"/>
      <c r="S303" s="184" t="s">
        <v>148</v>
      </c>
      <c r="T303" s="186" t="s">
        <v>149</v>
      </c>
      <c r="U303" s="160">
        <v>0.68799999999999994</v>
      </c>
      <c r="V303" s="160">
        <f t="shared" si="23"/>
        <v>567.92999999999995</v>
      </c>
      <c r="W303" s="160"/>
      <c r="X303" s="160" t="s">
        <v>538</v>
      </c>
      <c r="Y303" s="149"/>
      <c r="Z303" s="149"/>
      <c r="AA303" s="149"/>
      <c r="AB303" s="149"/>
      <c r="AC303" s="149"/>
      <c r="AD303" s="149"/>
      <c r="AE303" s="149"/>
      <c r="AF303" s="149"/>
      <c r="AG303" s="149" t="s">
        <v>539</v>
      </c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1" x14ac:dyDescent="0.2">
      <c r="A304" s="180">
        <v>125</v>
      </c>
      <c r="B304" s="181" t="s">
        <v>542</v>
      </c>
      <c r="C304" s="190" t="s">
        <v>543</v>
      </c>
      <c r="D304" s="182" t="s">
        <v>388</v>
      </c>
      <c r="E304" s="183">
        <v>825.47466999999995</v>
      </c>
      <c r="F304" s="184">
        <f t="shared" si="16"/>
        <v>0</v>
      </c>
      <c r="G304" s="184">
        <f t="shared" si="17"/>
        <v>0</v>
      </c>
      <c r="H304" s="185"/>
      <c r="I304" s="184">
        <f t="shared" si="18"/>
        <v>0</v>
      </c>
      <c r="J304" s="185"/>
      <c r="K304" s="184">
        <f t="shared" si="19"/>
        <v>0</v>
      </c>
      <c r="L304" s="184">
        <v>21</v>
      </c>
      <c r="M304" s="184">
        <f t="shared" si="20"/>
        <v>0</v>
      </c>
      <c r="N304" s="183">
        <v>0</v>
      </c>
      <c r="O304" s="183">
        <f t="shared" si="21"/>
        <v>0</v>
      </c>
      <c r="P304" s="183">
        <v>0</v>
      </c>
      <c r="Q304" s="183">
        <f t="shared" si="22"/>
        <v>0</v>
      </c>
      <c r="R304" s="184"/>
      <c r="S304" s="184" t="s">
        <v>148</v>
      </c>
      <c r="T304" s="186" t="s">
        <v>149</v>
      </c>
      <c r="U304" s="160">
        <v>0</v>
      </c>
      <c r="V304" s="160">
        <f t="shared" si="23"/>
        <v>0</v>
      </c>
      <c r="W304" s="160"/>
      <c r="X304" s="160" t="s">
        <v>538</v>
      </c>
      <c r="Y304" s="149"/>
      <c r="Z304" s="149"/>
      <c r="AA304" s="149"/>
      <c r="AB304" s="149"/>
      <c r="AC304" s="149"/>
      <c r="AD304" s="149"/>
      <c r="AE304" s="149"/>
      <c r="AF304" s="149"/>
      <c r="AG304" s="149" t="s">
        <v>539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80">
        <v>126</v>
      </c>
      <c r="B305" s="181" t="s">
        <v>544</v>
      </c>
      <c r="C305" s="190" t="s">
        <v>545</v>
      </c>
      <c r="D305" s="182" t="s">
        <v>388</v>
      </c>
      <c r="E305" s="183">
        <v>673.23</v>
      </c>
      <c r="F305" s="184">
        <f t="shared" si="16"/>
        <v>0</v>
      </c>
      <c r="G305" s="184">
        <f t="shared" si="17"/>
        <v>0</v>
      </c>
      <c r="H305" s="185"/>
      <c r="I305" s="184">
        <f t="shared" si="18"/>
        <v>0</v>
      </c>
      <c r="J305" s="185"/>
      <c r="K305" s="184">
        <f t="shared" si="19"/>
        <v>0</v>
      </c>
      <c r="L305" s="184">
        <v>21</v>
      </c>
      <c r="M305" s="184">
        <f t="shared" si="20"/>
        <v>0</v>
      </c>
      <c r="N305" s="183">
        <v>0</v>
      </c>
      <c r="O305" s="183">
        <f t="shared" si="21"/>
        <v>0</v>
      </c>
      <c r="P305" s="183">
        <v>0</v>
      </c>
      <c r="Q305" s="183">
        <f t="shared" si="22"/>
        <v>0</v>
      </c>
      <c r="R305" s="184"/>
      <c r="S305" s="184" t="s">
        <v>148</v>
      </c>
      <c r="T305" s="186" t="s">
        <v>149</v>
      </c>
      <c r="U305" s="160">
        <v>0</v>
      </c>
      <c r="V305" s="160">
        <f t="shared" si="23"/>
        <v>0</v>
      </c>
      <c r="W305" s="160"/>
      <c r="X305" s="160" t="s">
        <v>150</v>
      </c>
      <c r="Y305" s="149"/>
      <c r="Z305" s="149"/>
      <c r="AA305" s="149"/>
      <c r="AB305" s="149"/>
      <c r="AC305" s="149"/>
      <c r="AD305" s="149"/>
      <c r="AE305" s="149"/>
      <c r="AF305" s="149"/>
      <c r="AG305" s="149" t="s">
        <v>531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 x14ac:dyDescent="0.2">
      <c r="A306" s="180">
        <v>127</v>
      </c>
      <c r="B306" s="181" t="s">
        <v>546</v>
      </c>
      <c r="C306" s="190" t="s">
        <v>547</v>
      </c>
      <c r="D306" s="182" t="s">
        <v>388</v>
      </c>
      <c r="E306" s="183">
        <v>2.0299999999999998</v>
      </c>
      <c r="F306" s="184">
        <f t="shared" si="16"/>
        <v>0</v>
      </c>
      <c r="G306" s="184">
        <f t="shared" si="17"/>
        <v>0</v>
      </c>
      <c r="H306" s="185"/>
      <c r="I306" s="184">
        <f t="shared" si="18"/>
        <v>0</v>
      </c>
      <c r="J306" s="185"/>
      <c r="K306" s="184">
        <f t="shared" si="19"/>
        <v>0</v>
      </c>
      <c r="L306" s="184">
        <v>21</v>
      </c>
      <c r="M306" s="184">
        <f t="shared" si="20"/>
        <v>0</v>
      </c>
      <c r="N306" s="183">
        <v>0</v>
      </c>
      <c r="O306" s="183">
        <f t="shared" si="21"/>
        <v>0</v>
      </c>
      <c r="P306" s="183">
        <v>0</v>
      </c>
      <c r="Q306" s="183">
        <f t="shared" si="22"/>
        <v>0</v>
      </c>
      <c r="R306" s="184"/>
      <c r="S306" s="184" t="s">
        <v>148</v>
      </c>
      <c r="T306" s="186" t="s">
        <v>149</v>
      </c>
      <c r="U306" s="160">
        <v>0</v>
      </c>
      <c r="V306" s="160">
        <f t="shared" si="23"/>
        <v>0</v>
      </c>
      <c r="W306" s="160"/>
      <c r="X306" s="160" t="s">
        <v>150</v>
      </c>
      <c r="Y306" s="149"/>
      <c r="Z306" s="149"/>
      <c r="AA306" s="149"/>
      <c r="AB306" s="149"/>
      <c r="AC306" s="149"/>
      <c r="AD306" s="149"/>
      <c r="AE306" s="149"/>
      <c r="AF306" s="149"/>
      <c r="AG306" s="149" t="s">
        <v>531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 x14ac:dyDescent="0.2">
      <c r="A307" s="180">
        <v>128</v>
      </c>
      <c r="B307" s="181" t="s">
        <v>548</v>
      </c>
      <c r="C307" s="190" t="s">
        <v>549</v>
      </c>
      <c r="D307" s="182" t="s">
        <v>388</v>
      </c>
      <c r="E307" s="183">
        <v>150.22</v>
      </c>
      <c r="F307" s="184">
        <f t="shared" si="16"/>
        <v>0</v>
      </c>
      <c r="G307" s="184">
        <f t="shared" si="17"/>
        <v>0</v>
      </c>
      <c r="H307" s="185"/>
      <c r="I307" s="184">
        <f t="shared" si="18"/>
        <v>0</v>
      </c>
      <c r="J307" s="185"/>
      <c r="K307" s="184">
        <f t="shared" si="19"/>
        <v>0</v>
      </c>
      <c r="L307" s="184">
        <v>21</v>
      </c>
      <c r="M307" s="184">
        <f t="shared" si="20"/>
        <v>0</v>
      </c>
      <c r="N307" s="183">
        <v>0</v>
      </c>
      <c r="O307" s="183">
        <f t="shared" si="21"/>
        <v>0</v>
      </c>
      <c r="P307" s="183">
        <v>0</v>
      </c>
      <c r="Q307" s="183">
        <f t="shared" si="22"/>
        <v>0</v>
      </c>
      <c r="R307" s="184"/>
      <c r="S307" s="184" t="s">
        <v>550</v>
      </c>
      <c r="T307" s="186" t="s">
        <v>550</v>
      </c>
      <c r="U307" s="160">
        <v>0</v>
      </c>
      <c r="V307" s="160">
        <f t="shared" si="23"/>
        <v>0</v>
      </c>
      <c r="W307" s="160"/>
      <c r="X307" s="160" t="s">
        <v>150</v>
      </c>
      <c r="Y307" s="149"/>
      <c r="Z307" s="149"/>
      <c r="AA307" s="149"/>
      <c r="AB307" s="149"/>
      <c r="AC307" s="149"/>
      <c r="AD307" s="149"/>
      <c r="AE307" s="149"/>
      <c r="AF307" s="149"/>
      <c r="AG307" s="149" t="s">
        <v>531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 x14ac:dyDescent="0.2">
      <c r="A308" s="173">
        <v>129</v>
      </c>
      <c r="B308" s="174" t="s">
        <v>551</v>
      </c>
      <c r="C308" s="191" t="s">
        <v>552</v>
      </c>
      <c r="D308" s="175" t="s">
        <v>553</v>
      </c>
      <c r="E308" s="176">
        <v>1</v>
      </c>
      <c r="F308" s="177">
        <f t="shared" si="16"/>
        <v>0</v>
      </c>
      <c r="G308" s="177">
        <f t="shared" si="17"/>
        <v>0</v>
      </c>
      <c r="H308" s="178"/>
      <c r="I308" s="177">
        <f t="shared" si="18"/>
        <v>0</v>
      </c>
      <c r="J308" s="178"/>
      <c r="K308" s="177">
        <f t="shared" si="19"/>
        <v>0</v>
      </c>
      <c r="L308" s="177">
        <v>21</v>
      </c>
      <c r="M308" s="177">
        <f t="shared" si="20"/>
        <v>0</v>
      </c>
      <c r="N308" s="176">
        <v>0</v>
      </c>
      <c r="O308" s="176">
        <f t="shared" si="21"/>
        <v>0</v>
      </c>
      <c r="P308" s="176">
        <v>0</v>
      </c>
      <c r="Q308" s="176">
        <f t="shared" si="22"/>
        <v>0</v>
      </c>
      <c r="R308" s="177"/>
      <c r="S308" s="177" t="s">
        <v>369</v>
      </c>
      <c r="T308" s="179" t="s">
        <v>554</v>
      </c>
      <c r="U308" s="160">
        <v>0</v>
      </c>
      <c r="V308" s="160">
        <f t="shared" si="23"/>
        <v>0</v>
      </c>
      <c r="W308" s="160"/>
      <c r="X308" s="160" t="s">
        <v>555</v>
      </c>
      <c r="Y308" s="149"/>
      <c r="Z308" s="149"/>
      <c r="AA308" s="149"/>
      <c r="AB308" s="149"/>
      <c r="AC308" s="149"/>
      <c r="AD308" s="149"/>
      <c r="AE308" s="149"/>
      <c r="AF308" s="149"/>
      <c r="AG308" s="149" t="s">
        <v>556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x14ac:dyDescent="0.2">
      <c r="A309" s="3"/>
      <c r="B309" s="4"/>
      <c r="C309" s="195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AE309">
        <v>15</v>
      </c>
      <c r="AF309">
        <v>21</v>
      </c>
      <c r="AG309" t="s">
        <v>130</v>
      </c>
    </row>
    <row r="310" spans="1:60" x14ac:dyDescent="0.2">
      <c r="A310" s="152"/>
      <c r="B310" s="153" t="s">
        <v>31</v>
      </c>
      <c r="C310" s="196"/>
      <c r="D310" s="154"/>
      <c r="E310" s="155"/>
      <c r="F310" s="155"/>
      <c r="G310" s="188">
        <f>G8+G182+G200+G203+G212+G256+G258+G260+G271+G277+G283+G285+G288+G298</f>
        <v>0</v>
      </c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AE310">
        <f>SUMIF(L7:L308,AE309,G7:G308)</f>
        <v>0</v>
      </c>
      <c r="AF310">
        <f>SUMIF(L7:L308,AF309,G7:G308)</f>
        <v>0</v>
      </c>
      <c r="AG310" t="s">
        <v>557</v>
      </c>
    </row>
    <row r="311" spans="1:60" x14ac:dyDescent="0.2">
      <c r="A311" s="3"/>
      <c r="B311" s="4"/>
      <c r="C311" s="195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60" x14ac:dyDescent="0.2">
      <c r="A312" s="3"/>
      <c r="B312" s="4"/>
      <c r="C312" s="195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60" x14ac:dyDescent="0.2">
      <c r="A313" s="261" t="s">
        <v>558</v>
      </c>
      <c r="B313" s="261"/>
      <c r="C313" s="262"/>
      <c r="D313" s="6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60" x14ac:dyDescent="0.2">
      <c r="A314" s="263"/>
      <c r="B314" s="264"/>
      <c r="C314" s="265"/>
      <c r="D314" s="264"/>
      <c r="E314" s="264"/>
      <c r="F314" s="264"/>
      <c r="G314" s="266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AG314" t="s">
        <v>559</v>
      </c>
    </row>
    <row r="315" spans="1:60" x14ac:dyDescent="0.2">
      <c r="A315" s="267"/>
      <c r="B315" s="268"/>
      <c r="C315" s="269"/>
      <c r="D315" s="268"/>
      <c r="E315" s="268"/>
      <c r="F315" s="268"/>
      <c r="G315" s="270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60" x14ac:dyDescent="0.2">
      <c r="A316" s="267"/>
      <c r="B316" s="268"/>
      <c r="C316" s="269"/>
      <c r="D316" s="268"/>
      <c r="E316" s="268"/>
      <c r="F316" s="268"/>
      <c r="G316" s="270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60" x14ac:dyDescent="0.2">
      <c r="A317" s="267"/>
      <c r="B317" s="268"/>
      <c r="C317" s="269"/>
      <c r="D317" s="268"/>
      <c r="E317" s="268"/>
      <c r="F317" s="268"/>
      <c r="G317" s="270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60" x14ac:dyDescent="0.2">
      <c r="A318" s="271"/>
      <c r="B318" s="272"/>
      <c r="C318" s="273"/>
      <c r="D318" s="272"/>
      <c r="E318" s="272"/>
      <c r="F318" s="272"/>
      <c r="G318" s="274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60" x14ac:dyDescent="0.2">
      <c r="A319" s="3"/>
      <c r="B319" s="4"/>
      <c r="C319" s="195"/>
      <c r="D319" s="6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60" x14ac:dyDescent="0.2">
      <c r="C320" s="197"/>
      <c r="D320" s="10"/>
      <c r="AG320" t="s">
        <v>560</v>
      </c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FDyzs/XyLP9x7CVSm6EFjLOHkSnPDGL17EN1AYKH2sClLMkiHSs2hCeID75q9W/HihpJT+imXKZjYfeCJh9dg==" saltValue="h4OZJkN6fHUeFM1erIEUwg==" spinCount="100000" sheet="1" objects="1" scenarios="1"/>
  <mergeCells count="7">
    <mergeCell ref="A314:G318"/>
    <mergeCell ref="C287:G287"/>
    <mergeCell ref="A1:G1"/>
    <mergeCell ref="C2:G2"/>
    <mergeCell ref="C3:G3"/>
    <mergeCell ref="C4:G4"/>
    <mergeCell ref="A313:C3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03" activePane="bottomLeft" state="frozen"/>
      <selection pane="bottomLeft" activeCell="H224" sqref="H224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118</v>
      </c>
    </row>
    <row r="2" spans="1:60" ht="24.95" customHeight="1" x14ac:dyDescent="0.2">
      <c r="A2" s="141" t="s">
        <v>8</v>
      </c>
      <c r="B2" s="49" t="s">
        <v>43</v>
      </c>
      <c r="C2" s="255" t="s">
        <v>44</v>
      </c>
      <c r="D2" s="256"/>
      <c r="E2" s="256"/>
      <c r="F2" s="256"/>
      <c r="G2" s="257"/>
      <c r="AG2" t="s">
        <v>119</v>
      </c>
    </row>
    <row r="3" spans="1:60" ht="24.95" customHeight="1" x14ac:dyDescent="0.2">
      <c r="A3" s="141" t="s">
        <v>9</v>
      </c>
      <c r="B3" s="49" t="s">
        <v>52</v>
      </c>
      <c r="C3" s="255" t="s">
        <v>53</v>
      </c>
      <c r="D3" s="256"/>
      <c r="E3" s="256"/>
      <c r="F3" s="256"/>
      <c r="G3" s="257"/>
      <c r="AC3" s="123" t="s">
        <v>119</v>
      </c>
      <c r="AG3" t="s">
        <v>120</v>
      </c>
    </row>
    <row r="4" spans="1:60" ht="24.95" customHeight="1" x14ac:dyDescent="0.2">
      <c r="A4" s="142" t="s">
        <v>10</v>
      </c>
      <c r="B4" s="143" t="s">
        <v>56</v>
      </c>
      <c r="C4" s="258" t="s">
        <v>57</v>
      </c>
      <c r="D4" s="259"/>
      <c r="E4" s="259"/>
      <c r="F4" s="259"/>
      <c r="G4" s="260"/>
      <c r="AG4" t="s">
        <v>121</v>
      </c>
    </row>
    <row r="5" spans="1:60" x14ac:dyDescent="0.2">
      <c r="D5" s="10"/>
    </row>
    <row r="6" spans="1:60" ht="38.25" x14ac:dyDescent="0.2">
      <c r="A6" s="145" t="s">
        <v>122</v>
      </c>
      <c r="B6" s="147" t="s">
        <v>123</v>
      </c>
      <c r="C6" s="147" t="s">
        <v>124</v>
      </c>
      <c r="D6" s="146" t="s">
        <v>125</v>
      </c>
      <c r="E6" s="145" t="s">
        <v>126</v>
      </c>
      <c r="F6" s="144" t="s">
        <v>127</v>
      </c>
      <c r="G6" s="145" t="s">
        <v>31</v>
      </c>
      <c r="H6" s="148" t="s">
        <v>32</v>
      </c>
      <c r="I6" s="148" t="s">
        <v>128</v>
      </c>
      <c r="J6" s="148" t="s">
        <v>33</v>
      </c>
      <c r="K6" s="148" t="s">
        <v>129</v>
      </c>
      <c r="L6" s="148" t="s">
        <v>130</v>
      </c>
      <c r="M6" s="148" t="s">
        <v>131</v>
      </c>
      <c r="N6" s="148" t="s">
        <v>132</v>
      </c>
      <c r="O6" s="148" t="s">
        <v>133</v>
      </c>
      <c r="P6" s="148" t="s">
        <v>134</v>
      </c>
      <c r="Q6" s="148" t="s">
        <v>135</v>
      </c>
      <c r="R6" s="148" t="s">
        <v>136</v>
      </c>
      <c r="S6" s="148" t="s">
        <v>137</v>
      </c>
      <c r="T6" s="148" t="s">
        <v>138</v>
      </c>
      <c r="U6" s="148" t="s">
        <v>139</v>
      </c>
      <c r="V6" s="148" t="s">
        <v>140</v>
      </c>
      <c r="W6" s="148" t="s">
        <v>141</v>
      </c>
      <c r="X6" s="148" t="s">
        <v>142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">
      <c r="A8" s="167" t="s">
        <v>143</v>
      </c>
      <c r="B8" s="168" t="s">
        <v>92</v>
      </c>
      <c r="C8" s="189" t="s">
        <v>93</v>
      </c>
      <c r="D8" s="169"/>
      <c r="E8" s="170"/>
      <c r="F8" s="171"/>
      <c r="G8" s="171">
        <f>SUMIF(AG9:AG13,"&lt;&gt;NOR",G9:G13)</f>
        <v>0</v>
      </c>
      <c r="H8" s="171"/>
      <c r="I8" s="171">
        <f>SUM(I9:I13)</f>
        <v>0</v>
      </c>
      <c r="J8" s="171"/>
      <c r="K8" s="171">
        <f>SUM(K9:K13)</f>
        <v>0</v>
      </c>
      <c r="L8" s="171"/>
      <c r="M8" s="171">
        <f>SUM(M9:M13)</f>
        <v>0</v>
      </c>
      <c r="N8" s="170"/>
      <c r="O8" s="170">
        <f>SUM(O9:O13)</f>
        <v>0.03</v>
      </c>
      <c r="P8" s="170"/>
      <c r="Q8" s="170">
        <f>SUM(Q9:Q13)</f>
        <v>7.71</v>
      </c>
      <c r="R8" s="171"/>
      <c r="S8" s="171"/>
      <c r="T8" s="172"/>
      <c r="U8" s="166"/>
      <c r="V8" s="166">
        <f>SUM(V9:V13)</f>
        <v>51.87</v>
      </c>
      <c r="W8" s="166"/>
      <c r="X8" s="166"/>
      <c r="AG8" t="s">
        <v>144</v>
      </c>
    </row>
    <row r="9" spans="1:60" outlineLevel="1" x14ac:dyDescent="0.2">
      <c r="A9" s="173">
        <v>1</v>
      </c>
      <c r="B9" s="174" t="s">
        <v>561</v>
      </c>
      <c r="C9" s="191" t="s">
        <v>562</v>
      </c>
      <c r="D9" s="175" t="s">
        <v>224</v>
      </c>
      <c r="E9" s="176">
        <v>195</v>
      </c>
      <c r="F9" s="177">
        <f>H9+J9</f>
        <v>0</v>
      </c>
      <c r="G9" s="177">
        <f>ROUND(E9*F9,2)</f>
        <v>0</v>
      </c>
      <c r="H9" s="178"/>
      <c r="I9" s="177">
        <f>ROUND(E9*H9,2)</f>
        <v>0</v>
      </c>
      <c r="J9" s="178"/>
      <c r="K9" s="177">
        <f>ROUND(E9*J9,2)</f>
        <v>0</v>
      </c>
      <c r="L9" s="177">
        <v>21</v>
      </c>
      <c r="M9" s="177">
        <f>G9*(1+L9/100)</f>
        <v>0</v>
      </c>
      <c r="N9" s="176">
        <v>1.4999999999999999E-4</v>
      </c>
      <c r="O9" s="176">
        <f>ROUND(E9*N9,2)</f>
        <v>0.03</v>
      </c>
      <c r="P9" s="176">
        <v>3.9559999999999998E-2</v>
      </c>
      <c r="Q9" s="176">
        <f>ROUND(E9*P9,2)</f>
        <v>7.71</v>
      </c>
      <c r="R9" s="177"/>
      <c r="S9" s="177" t="s">
        <v>148</v>
      </c>
      <c r="T9" s="179" t="s">
        <v>149</v>
      </c>
      <c r="U9" s="160">
        <v>0.26600000000000001</v>
      </c>
      <c r="V9" s="160">
        <f>ROUND(E9*U9,2)</f>
        <v>51.87</v>
      </c>
      <c r="W9" s="160"/>
      <c r="X9" s="160" t="s">
        <v>150</v>
      </c>
      <c r="Y9" s="149"/>
      <c r="Z9" s="149"/>
      <c r="AA9" s="149"/>
      <c r="AB9" s="149"/>
      <c r="AC9" s="149"/>
      <c r="AD9" s="149"/>
      <c r="AE9" s="149"/>
      <c r="AF9" s="149"/>
      <c r="AG9" s="149" t="s">
        <v>151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92" t="s">
        <v>563</v>
      </c>
      <c r="D10" s="162"/>
      <c r="E10" s="163">
        <v>95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49"/>
      <c r="Z10" s="149"/>
      <c r="AA10" s="149"/>
      <c r="AB10" s="149"/>
      <c r="AC10" s="149"/>
      <c r="AD10" s="149"/>
      <c r="AE10" s="149"/>
      <c r="AF10" s="149"/>
      <c r="AG10" s="149" t="s">
        <v>170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2" t="s">
        <v>564</v>
      </c>
      <c r="D11" s="162"/>
      <c r="E11" s="163">
        <v>37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49"/>
      <c r="Z11" s="149"/>
      <c r="AA11" s="149"/>
      <c r="AB11" s="149"/>
      <c r="AC11" s="149"/>
      <c r="AD11" s="149"/>
      <c r="AE11" s="149"/>
      <c r="AF11" s="149"/>
      <c r="AG11" s="149" t="s">
        <v>170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92" t="s">
        <v>565</v>
      </c>
      <c r="D12" s="162"/>
      <c r="E12" s="163">
        <v>50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49"/>
      <c r="Z12" s="149"/>
      <c r="AA12" s="149"/>
      <c r="AB12" s="149"/>
      <c r="AC12" s="149"/>
      <c r="AD12" s="149"/>
      <c r="AE12" s="149"/>
      <c r="AF12" s="149"/>
      <c r="AG12" s="149" t="s">
        <v>170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92" t="s">
        <v>566</v>
      </c>
      <c r="D13" s="162"/>
      <c r="E13" s="163">
        <v>13</v>
      </c>
      <c r="F13" s="160"/>
      <c r="G13" s="160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49"/>
      <c r="Z13" s="149"/>
      <c r="AA13" s="149"/>
      <c r="AB13" s="149"/>
      <c r="AC13" s="149"/>
      <c r="AD13" s="149"/>
      <c r="AE13" s="149"/>
      <c r="AF13" s="149"/>
      <c r="AG13" s="149" t="s">
        <v>170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67" t="s">
        <v>143</v>
      </c>
      <c r="B14" s="168" t="s">
        <v>104</v>
      </c>
      <c r="C14" s="189" t="s">
        <v>105</v>
      </c>
      <c r="D14" s="169"/>
      <c r="E14" s="170"/>
      <c r="F14" s="171"/>
      <c r="G14" s="171">
        <f>SUMIF(AG15:AG20,"&lt;&gt;NOR",G15:G20)</f>
        <v>0</v>
      </c>
      <c r="H14" s="171"/>
      <c r="I14" s="171">
        <f>SUM(I15:I20)</f>
        <v>0</v>
      </c>
      <c r="J14" s="171"/>
      <c r="K14" s="171">
        <f>SUM(K15:K20)</f>
        <v>0</v>
      </c>
      <c r="L14" s="171"/>
      <c r="M14" s="171">
        <f>SUM(M15:M20)</f>
        <v>0</v>
      </c>
      <c r="N14" s="170"/>
      <c r="O14" s="170">
        <f>SUM(O15:O20)</f>
        <v>0</v>
      </c>
      <c r="P14" s="170"/>
      <c r="Q14" s="170">
        <f>SUM(Q15:Q20)</f>
        <v>0</v>
      </c>
      <c r="R14" s="171"/>
      <c r="S14" s="171"/>
      <c r="T14" s="172"/>
      <c r="U14" s="166"/>
      <c r="V14" s="166">
        <f>SUM(V15:V20)</f>
        <v>7.05</v>
      </c>
      <c r="W14" s="166"/>
      <c r="X14" s="166"/>
      <c r="AG14" t="s">
        <v>144</v>
      </c>
    </row>
    <row r="15" spans="1:60" outlineLevel="1" x14ac:dyDescent="0.2">
      <c r="A15" s="180">
        <v>2</v>
      </c>
      <c r="B15" s="181" t="s">
        <v>567</v>
      </c>
      <c r="C15" s="190" t="s">
        <v>568</v>
      </c>
      <c r="D15" s="182" t="s">
        <v>147</v>
      </c>
      <c r="E15" s="183">
        <v>2</v>
      </c>
      <c r="F15" s="184">
        <f t="shared" ref="F15:F20" si="0">H15+J15</f>
        <v>0</v>
      </c>
      <c r="G15" s="184">
        <f t="shared" ref="G15:G20" si="1">ROUND(E15*F15,2)</f>
        <v>0</v>
      </c>
      <c r="H15" s="185"/>
      <c r="I15" s="184">
        <f t="shared" ref="I15:I20" si="2">ROUND(E15*H15,2)</f>
        <v>0</v>
      </c>
      <c r="J15" s="185"/>
      <c r="K15" s="184">
        <f t="shared" ref="K15:K20" si="3">ROUND(E15*J15,2)</f>
        <v>0</v>
      </c>
      <c r="L15" s="184">
        <v>21</v>
      </c>
      <c r="M15" s="184">
        <f t="shared" ref="M15:M20" si="4">G15*(1+L15/100)</f>
        <v>0</v>
      </c>
      <c r="N15" s="183">
        <v>2.3999999999999998E-3</v>
      </c>
      <c r="O15" s="183">
        <f t="shared" ref="O15:O20" si="5">ROUND(E15*N15,2)</f>
        <v>0</v>
      </c>
      <c r="P15" s="183">
        <v>0</v>
      </c>
      <c r="Q15" s="183">
        <f t="shared" ref="Q15:Q20" si="6">ROUND(E15*P15,2)</f>
        <v>0</v>
      </c>
      <c r="R15" s="184"/>
      <c r="S15" s="184" t="s">
        <v>148</v>
      </c>
      <c r="T15" s="186" t="s">
        <v>550</v>
      </c>
      <c r="U15" s="160">
        <v>0.92</v>
      </c>
      <c r="V15" s="160">
        <f t="shared" ref="V15:V20" si="7">ROUND(E15*U15,2)</f>
        <v>1.84</v>
      </c>
      <c r="W15" s="160"/>
      <c r="X15" s="160" t="s">
        <v>150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531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80">
        <v>3</v>
      </c>
      <c r="B16" s="181" t="s">
        <v>569</v>
      </c>
      <c r="C16" s="190" t="s">
        <v>570</v>
      </c>
      <c r="D16" s="182" t="s">
        <v>147</v>
      </c>
      <c r="E16" s="183">
        <v>2</v>
      </c>
      <c r="F16" s="184">
        <f t="shared" si="0"/>
        <v>0</v>
      </c>
      <c r="G16" s="184">
        <f t="shared" si="1"/>
        <v>0</v>
      </c>
      <c r="H16" s="185"/>
      <c r="I16" s="184">
        <f t="shared" si="2"/>
        <v>0</v>
      </c>
      <c r="J16" s="185"/>
      <c r="K16" s="184">
        <f t="shared" si="3"/>
        <v>0</v>
      </c>
      <c r="L16" s="184">
        <v>21</v>
      </c>
      <c r="M16" s="184">
        <f t="shared" si="4"/>
        <v>0</v>
      </c>
      <c r="N16" s="183">
        <v>2.3999999999999998E-3</v>
      </c>
      <c r="O16" s="183">
        <f t="shared" si="5"/>
        <v>0</v>
      </c>
      <c r="P16" s="183">
        <v>0</v>
      </c>
      <c r="Q16" s="183">
        <f t="shared" si="6"/>
        <v>0</v>
      </c>
      <c r="R16" s="184"/>
      <c r="S16" s="184" t="s">
        <v>148</v>
      </c>
      <c r="T16" s="186" t="s">
        <v>550</v>
      </c>
      <c r="U16" s="160">
        <v>1.65</v>
      </c>
      <c r="V16" s="160">
        <f t="shared" si="7"/>
        <v>3.3</v>
      </c>
      <c r="W16" s="160"/>
      <c r="X16" s="160" t="s">
        <v>150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571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80">
        <v>4</v>
      </c>
      <c r="B17" s="181" t="s">
        <v>572</v>
      </c>
      <c r="C17" s="190" t="s">
        <v>573</v>
      </c>
      <c r="D17" s="182" t="s">
        <v>147</v>
      </c>
      <c r="E17" s="183">
        <v>2</v>
      </c>
      <c r="F17" s="184">
        <f t="shared" si="0"/>
        <v>0</v>
      </c>
      <c r="G17" s="184">
        <f t="shared" si="1"/>
        <v>0</v>
      </c>
      <c r="H17" s="185"/>
      <c r="I17" s="184">
        <f t="shared" si="2"/>
        <v>0</v>
      </c>
      <c r="J17" s="185"/>
      <c r="K17" s="184">
        <f t="shared" si="3"/>
        <v>0</v>
      </c>
      <c r="L17" s="184">
        <v>21</v>
      </c>
      <c r="M17" s="184">
        <f t="shared" si="4"/>
        <v>0</v>
      </c>
      <c r="N17" s="183">
        <v>0</v>
      </c>
      <c r="O17" s="183">
        <f t="shared" si="5"/>
        <v>0</v>
      </c>
      <c r="P17" s="183">
        <v>0</v>
      </c>
      <c r="Q17" s="183">
        <f t="shared" si="6"/>
        <v>0</v>
      </c>
      <c r="R17" s="184"/>
      <c r="S17" s="184" t="s">
        <v>369</v>
      </c>
      <c r="T17" s="186" t="s">
        <v>554</v>
      </c>
      <c r="U17" s="160">
        <v>0</v>
      </c>
      <c r="V17" s="160">
        <f t="shared" si="7"/>
        <v>0</v>
      </c>
      <c r="W17" s="160"/>
      <c r="X17" s="160" t="s">
        <v>422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423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80">
        <v>5</v>
      </c>
      <c r="B18" s="181" t="s">
        <v>574</v>
      </c>
      <c r="C18" s="190" t="s">
        <v>575</v>
      </c>
      <c r="D18" s="182" t="s">
        <v>576</v>
      </c>
      <c r="E18" s="183">
        <v>1</v>
      </c>
      <c r="F18" s="184">
        <f t="shared" si="0"/>
        <v>0</v>
      </c>
      <c r="G18" s="184">
        <f t="shared" si="1"/>
        <v>0</v>
      </c>
      <c r="H18" s="185"/>
      <c r="I18" s="184">
        <f t="shared" si="2"/>
        <v>0</v>
      </c>
      <c r="J18" s="185"/>
      <c r="K18" s="184">
        <f t="shared" si="3"/>
        <v>0</v>
      </c>
      <c r="L18" s="184">
        <v>21</v>
      </c>
      <c r="M18" s="184">
        <f t="shared" si="4"/>
        <v>0</v>
      </c>
      <c r="N18" s="183">
        <v>3.8400000000000001E-3</v>
      </c>
      <c r="O18" s="183">
        <f t="shared" si="5"/>
        <v>0</v>
      </c>
      <c r="P18" s="183">
        <v>0</v>
      </c>
      <c r="Q18" s="183">
        <f t="shared" si="6"/>
        <v>0</v>
      </c>
      <c r="R18" s="184"/>
      <c r="S18" s="184" t="s">
        <v>148</v>
      </c>
      <c r="T18" s="186" t="s">
        <v>149</v>
      </c>
      <c r="U18" s="160">
        <v>0.69699999999999995</v>
      </c>
      <c r="V18" s="160">
        <f t="shared" si="7"/>
        <v>0.7</v>
      </c>
      <c r="W18" s="160"/>
      <c r="X18" s="160" t="s">
        <v>150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151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80">
        <v>6</v>
      </c>
      <c r="B19" s="181" t="s">
        <v>577</v>
      </c>
      <c r="C19" s="190" t="s">
        <v>578</v>
      </c>
      <c r="D19" s="182" t="s">
        <v>576</v>
      </c>
      <c r="E19" s="183">
        <v>1</v>
      </c>
      <c r="F19" s="184">
        <f t="shared" si="0"/>
        <v>0</v>
      </c>
      <c r="G19" s="184">
        <f t="shared" si="1"/>
        <v>0</v>
      </c>
      <c r="H19" s="185"/>
      <c r="I19" s="184">
        <f t="shared" si="2"/>
        <v>0</v>
      </c>
      <c r="J19" s="185"/>
      <c r="K19" s="184">
        <f t="shared" si="3"/>
        <v>0</v>
      </c>
      <c r="L19" s="184">
        <v>21</v>
      </c>
      <c r="M19" s="184">
        <f t="shared" si="4"/>
        <v>0</v>
      </c>
      <c r="N19" s="183">
        <v>8.0000000000000004E-4</v>
      </c>
      <c r="O19" s="183">
        <f t="shared" si="5"/>
        <v>0</v>
      </c>
      <c r="P19" s="183">
        <v>0</v>
      </c>
      <c r="Q19" s="183">
        <f t="shared" si="6"/>
        <v>0</v>
      </c>
      <c r="R19" s="184"/>
      <c r="S19" s="184" t="s">
        <v>148</v>
      </c>
      <c r="T19" s="186" t="s">
        <v>554</v>
      </c>
      <c r="U19" s="160">
        <v>1.21</v>
      </c>
      <c r="V19" s="160">
        <f t="shared" si="7"/>
        <v>1.21</v>
      </c>
      <c r="W19" s="160"/>
      <c r="X19" s="160" t="s">
        <v>150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151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80">
        <v>7</v>
      </c>
      <c r="B20" s="181" t="s">
        <v>579</v>
      </c>
      <c r="C20" s="190" t="s">
        <v>580</v>
      </c>
      <c r="D20" s="182" t="s">
        <v>147</v>
      </c>
      <c r="E20" s="183">
        <v>1</v>
      </c>
      <c r="F20" s="184">
        <f t="shared" si="0"/>
        <v>0</v>
      </c>
      <c r="G20" s="184">
        <f t="shared" si="1"/>
        <v>0</v>
      </c>
      <c r="H20" s="185"/>
      <c r="I20" s="184">
        <f t="shared" si="2"/>
        <v>0</v>
      </c>
      <c r="J20" s="185"/>
      <c r="K20" s="184">
        <f t="shared" si="3"/>
        <v>0</v>
      </c>
      <c r="L20" s="184">
        <v>21</v>
      </c>
      <c r="M20" s="184">
        <f t="shared" si="4"/>
        <v>0</v>
      </c>
      <c r="N20" s="183">
        <v>0</v>
      </c>
      <c r="O20" s="183">
        <f t="shared" si="5"/>
        <v>0</v>
      </c>
      <c r="P20" s="183">
        <v>0</v>
      </c>
      <c r="Q20" s="183">
        <f t="shared" si="6"/>
        <v>0</v>
      </c>
      <c r="R20" s="184"/>
      <c r="S20" s="184" t="s">
        <v>369</v>
      </c>
      <c r="T20" s="186" t="s">
        <v>554</v>
      </c>
      <c r="U20" s="160">
        <v>0</v>
      </c>
      <c r="V20" s="160">
        <f t="shared" si="7"/>
        <v>0</v>
      </c>
      <c r="W20" s="160"/>
      <c r="X20" s="160" t="s">
        <v>422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423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67" t="s">
        <v>143</v>
      </c>
      <c r="B21" s="168" t="s">
        <v>110</v>
      </c>
      <c r="C21" s="189" t="s">
        <v>111</v>
      </c>
      <c r="D21" s="169"/>
      <c r="E21" s="170"/>
      <c r="F21" s="171"/>
      <c r="G21" s="171">
        <f>SUMIF(AG22:AG22,"&lt;&gt;NOR",G22:G22)</f>
        <v>0</v>
      </c>
      <c r="H21" s="171"/>
      <c r="I21" s="171">
        <f>SUM(I22:I22)</f>
        <v>0</v>
      </c>
      <c r="J21" s="171"/>
      <c r="K21" s="171">
        <f>SUM(K22:K22)</f>
        <v>0</v>
      </c>
      <c r="L21" s="171"/>
      <c r="M21" s="171">
        <f>SUM(M22:M22)</f>
        <v>0</v>
      </c>
      <c r="N21" s="170"/>
      <c r="O21" s="170">
        <f>SUM(O22:O22)</f>
        <v>0</v>
      </c>
      <c r="P21" s="170"/>
      <c r="Q21" s="170">
        <f>SUM(Q22:Q22)</f>
        <v>0</v>
      </c>
      <c r="R21" s="171"/>
      <c r="S21" s="171"/>
      <c r="T21" s="172"/>
      <c r="U21" s="166"/>
      <c r="V21" s="166">
        <f>SUM(V22:V22)</f>
        <v>0</v>
      </c>
      <c r="W21" s="166"/>
      <c r="X21" s="166"/>
      <c r="AG21" t="s">
        <v>144</v>
      </c>
    </row>
    <row r="22" spans="1:60" outlineLevel="1" x14ac:dyDescent="0.2">
      <c r="A22" s="180">
        <v>8</v>
      </c>
      <c r="B22" s="181" t="s">
        <v>581</v>
      </c>
      <c r="C22" s="190" t="s">
        <v>582</v>
      </c>
      <c r="D22" s="182" t="s">
        <v>147</v>
      </c>
      <c r="E22" s="183">
        <v>1</v>
      </c>
      <c r="F22" s="184">
        <f>H22+J22</f>
        <v>0</v>
      </c>
      <c r="G22" s="184">
        <f>ROUND(E22*F22,2)</f>
        <v>0</v>
      </c>
      <c r="H22" s="185"/>
      <c r="I22" s="184">
        <f>ROUND(E22*H22,2)</f>
        <v>0</v>
      </c>
      <c r="J22" s="185"/>
      <c r="K22" s="184">
        <f>ROUND(E22*J22,2)</f>
        <v>0</v>
      </c>
      <c r="L22" s="184">
        <v>21</v>
      </c>
      <c r="M22" s="184">
        <f>G22*(1+L22/100)</f>
        <v>0</v>
      </c>
      <c r="N22" s="183">
        <v>0</v>
      </c>
      <c r="O22" s="183">
        <f>ROUND(E22*N22,2)</f>
        <v>0</v>
      </c>
      <c r="P22" s="183">
        <v>0</v>
      </c>
      <c r="Q22" s="183">
        <f>ROUND(E22*P22,2)</f>
        <v>0</v>
      </c>
      <c r="R22" s="184"/>
      <c r="S22" s="184" t="s">
        <v>369</v>
      </c>
      <c r="T22" s="186" t="s">
        <v>554</v>
      </c>
      <c r="U22" s="160">
        <v>0</v>
      </c>
      <c r="V22" s="160">
        <f>ROUND(E22*U22,2)</f>
        <v>0</v>
      </c>
      <c r="W22" s="160"/>
      <c r="X22" s="160" t="s">
        <v>583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584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7" t="s">
        <v>143</v>
      </c>
      <c r="B23" s="168" t="s">
        <v>104</v>
      </c>
      <c r="C23" s="189" t="s">
        <v>105</v>
      </c>
      <c r="D23" s="169"/>
      <c r="E23" s="170"/>
      <c r="F23" s="171"/>
      <c r="G23" s="171">
        <f>SUMIF(AG24:AG29,"&lt;&gt;NOR",G24:G29)</f>
        <v>0</v>
      </c>
      <c r="H23" s="171"/>
      <c r="I23" s="171">
        <f>SUM(I24:I29)</f>
        <v>0</v>
      </c>
      <c r="J23" s="171"/>
      <c r="K23" s="171">
        <f>SUM(K24:K29)</f>
        <v>0</v>
      </c>
      <c r="L23" s="171"/>
      <c r="M23" s="171">
        <f>SUM(M24:M29)</f>
        <v>0</v>
      </c>
      <c r="N23" s="170"/>
      <c r="O23" s="170">
        <f>SUM(O24:O29)</f>
        <v>0</v>
      </c>
      <c r="P23" s="170"/>
      <c r="Q23" s="170">
        <f>SUM(Q24:Q29)</f>
        <v>0</v>
      </c>
      <c r="R23" s="171"/>
      <c r="S23" s="171"/>
      <c r="T23" s="172"/>
      <c r="U23" s="166"/>
      <c r="V23" s="166">
        <f>SUM(V24:V29)</f>
        <v>6.42</v>
      </c>
      <c r="W23" s="166"/>
      <c r="X23" s="166"/>
      <c r="AG23" t="s">
        <v>144</v>
      </c>
    </row>
    <row r="24" spans="1:60" outlineLevel="1" x14ac:dyDescent="0.2">
      <c r="A24" s="180">
        <v>9</v>
      </c>
      <c r="B24" s="181" t="s">
        <v>585</v>
      </c>
      <c r="C24" s="190" t="s">
        <v>586</v>
      </c>
      <c r="D24" s="182" t="s">
        <v>147</v>
      </c>
      <c r="E24" s="183">
        <v>1</v>
      </c>
      <c r="F24" s="184">
        <f t="shared" ref="F24:F29" si="8">H24+J24</f>
        <v>0</v>
      </c>
      <c r="G24" s="184">
        <f t="shared" ref="G24:G29" si="9">ROUND(E24*F24,2)</f>
        <v>0</v>
      </c>
      <c r="H24" s="185"/>
      <c r="I24" s="184">
        <f t="shared" ref="I24:I29" si="10">ROUND(E24*H24,2)</f>
        <v>0</v>
      </c>
      <c r="J24" s="185"/>
      <c r="K24" s="184">
        <f t="shared" ref="K24:K29" si="11">ROUND(E24*J24,2)</f>
        <v>0</v>
      </c>
      <c r="L24" s="184">
        <v>21</v>
      </c>
      <c r="M24" s="184">
        <f t="shared" ref="M24:M29" si="12">G24*(1+L24/100)</f>
        <v>0</v>
      </c>
      <c r="N24" s="183">
        <v>2.3999999999999998E-3</v>
      </c>
      <c r="O24" s="183">
        <f t="shared" ref="O24:O29" si="13">ROUND(E24*N24,2)</f>
        <v>0</v>
      </c>
      <c r="P24" s="183">
        <v>0</v>
      </c>
      <c r="Q24" s="183">
        <f t="shared" ref="Q24:Q29" si="14">ROUND(E24*P24,2)</f>
        <v>0</v>
      </c>
      <c r="R24" s="184"/>
      <c r="S24" s="184" t="s">
        <v>148</v>
      </c>
      <c r="T24" s="186" t="s">
        <v>554</v>
      </c>
      <c r="U24" s="160">
        <v>1.03</v>
      </c>
      <c r="V24" s="160">
        <f t="shared" ref="V24:V29" si="15">ROUND(E24*U24,2)</f>
        <v>1.03</v>
      </c>
      <c r="W24" s="160"/>
      <c r="X24" s="160" t="s">
        <v>150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571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80">
        <v>10</v>
      </c>
      <c r="B25" s="181" t="s">
        <v>587</v>
      </c>
      <c r="C25" s="190" t="s">
        <v>588</v>
      </c>
      <c r="D25" s="182" t="s">
        <v>147</v>
      </c>
      <c r="E25" s="183">
        <v>1</v>
      </c>
      <c r="F25" s="184">
        <f t="shared" si="8"/>
        <v>0</v>
      </c>
      <c r="G25" s="184">
        <f t="shared" si="9"/>
        <v>0</v>
      </c>
      <c r="H25" s="185"/>
      <c r="I25" s="184">
        <f t="shared" si="10"/>
        <v>0</v>
      </c>
      <c r="J25" s="185"/>
      <c r="K25" s="184">
        <f t="shared" si="11"/>
        <v>0</v>
      </c>
      <c r="L25" s="184">
        <v>21</v>
      </c>
      <c r="M25" s="184">
        <f t="shared" si="12"/>
        <v>0</v>
      </c>
      <c r="N25" s="183">
        <v>2.3999999999999998E-3</v>
      </c>
      <c r="O25" s="183">
        <f t="shared" si="13"/>
        <v>0</v>
      </c>
      <c r="P25" s="183">
        <v>0</v>
      </c>
      <c r="Q25" s="183">
        <f t="shared" si="14"/>
        <v>0</v>
      </c>
      <c r="R25" s="184"/>
      <c r="S25" s="184" t="s">
        <v>148</v>
      </c>
      <c r="T25" s="186" t="s">
        <v>554</v>
      </c>
      <c r="U25" s="160">
        <v>1.22</v>
      </c>
      <c r="V25" s="160">
        <f t="shared" si="15"/>
        <v>1.22</v>
      </c>
      <c r="W25" s="160"/>
      <c r="X25" s="160" t="s">
        <v>150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571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80">
        <v>11</v>
      </c>
      <c r="B26" s="181" t="s">
        <v>589</v>
      </c>
      <c r="C26" s="190" t="s">
        <v>590</v>
      </c>
      <c r="D26" s="182" t="s">
        <v>147</v>
      </c>
      <c r="E26" s="183">
        <v>1</v>
      </c>
      <c r="F26" s="184">
        <f t="shared" si="8"/>
        <v>0</v>
      </c>
      <c r="G26" s="184">
        <f t="shared" si="9"/>
        <v>0</v>
      </c>
      <c r="H26" s="185"/>
      <c r="I26" s="184">
        <f t="shared" si="10"/>
        <v>0</v>
      </c>
      <c r="J26" s="185"/>
      <c r="K26" s="184">
        <f t="shared" si="11"/>
        <v>0</v>
      </c>
      <c r="L26" s="184">
        <v>21</v>
      </c>
      <c r="M26" s="184">
        <f t="shared" si="12"/>
        <v>0</v>
      </c>
      <c r="N26" s="183">
        <v>2.3999999999999998E-3</v>
      </c>
      <c r="O26" s="183">
        <f t="shared" si="13"/>
        <v>0</v>
      </c>
      <c r="P26" s="183">
        <v>0</v>
      </c>
      <c r="Q26" s="183">
        <f t="shared" si="14"/>
        <v>0</v>
      </c>
      <c r="R26" s="184"/>
      <c r="S26" s="184" t="s">
        <v>148</v>
      </c>
      <c r="T26" s="186" t="s">
        <v>554</v>
      </c>
      <c r="U26" s="160">
        <v>1.99</v>
      </c>
      <c r="V26" s="160">
        <f t="shared" si="15"/>
        <v>1.99</v>
      </c>
      <c r="W26" s="160"/>
      <c r="X26" s="160" t="s">
        <v>150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571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80">
        <v>12</v>
      </c>
      <c r="B27" s="181" t="s">
        <v>591</v>
      </c>
      <c r="C27" s="190" t="s">
        <v>592</v>
      </c>
      <c r="D27" s="182" t="s">
        <v>147</v>
      </c>
      <c r="E27" s="183">
        <v>1</v>
      </c>
      <c r="F27" s="184">
        <f t="shared" si="8"/>
        <v>0</v>
      </c>
      <c r="G27" s="184">
        <f t="shared" si="9"/>
        <v>0</v>
      </c>
      <c r="H27" s="185"/>
      <c r="I27" s="184">
        <f t="shared" si="10"/>
        <v>0</v>
      </c>
      <c r="J27" s="185"/>
      <c r="K27" s="184">
        <f t="shared" si="11"/>
        <v>0</v>
      </c>
      <c r="L27" s="184">
        <v>21</v>
      </c>
      <c r="M27" s="184">
        <f t="shared" si="12"/>
        <v>0</v>
      </c>
      <c r="N27" s="183">
        <v>2.3999999999999998E-3</v>
      </c>
      <c r="O27" s="183">
        <f t="shared" si="13"/>
        <v>0</v>
      </c>
      <c r="P27" s="183">
        <v>0</v>
      </c>
      <c r="Q27" s="183">
        <f t="shared" si="14"/>
        <v>0</v>
      </c>
      <c r="R27" s="184"/>
      <c r="S27" s="184" t="s">
        <v>148</v>
      </c>
      <c r="T27" s="186" t="s">
        <v>554</v>
      </c>
      <c r="U27" s="160">
        <v>2.1800000000000002</v>
      </c>
      <c r="V27" s="160">
        <f t="shared" si="15"/>
        <v>2.1800000000000002</v>
      </c>
      <c r="W27" s="160"/>
      <c r="X27" s="160" t="s">
        <v>150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571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80">
        <v>13</v>
      </c>
      <c r="B28" s="181" t="s">
        <v>593</v>
      </c>
      <c r="C28" s="190" t="s">
        <v>594</v>
      </c>
      <c r="D28" s="182" t="s">
        <v>147</v>
      </c>
      <c r="E28" s="183">
        <v>1</v>
      </c>
      <c r="F28" s="184">
        <f t="shared" si="8"/>
        <v>0</v>
      </c>
      <c r="G28" s="184">
        <f t="shared" si="9"/>
        <v>0</v>
      </c>
      <c r="H28" s="185"/>
      <c r="I28" s="184">
        <f t="shared" si="10"/>
        <v>0</v>
      </c>
      <c r="J28" s="185"/>
      <c r="K28" s="184">
        <f t="shared" si="11"/>
        <v>0</v>
      </c>
      <c r="L28" s="184">
        <v>21</v>
      </c>
      <c r="M28" s="184">
        <f t="shared" si="12"/>
        <v>0</v>
      </c>
      <c r="N28" s="183">
        <v>0</v>
      </c>
      <c r="O28" s="183">
        <f t="shared" si="13"/>
        <v>0</v>
      </c>
      <c r="P28" s="183">
        <v>0</v>
      </c>
      <c r="Q28" s="183">
        <f t="shared" si="14"/>
        <v>0</v>
      </c>
      <c r="R28" s="184"/>
      <c r="S28" s="184" t="s">
        <v>369</v>
      </c>
      <c r="T28" s="186" t="s">
        <v>554</v>
      </c>
      <c r="U28" s="160">
        <v>0</v>
      </c>
      <c r="V28" s="160">
        <f t="shared" si="15"/>
        <v>0</v>
      </c>
      <c r="W28" s="160"/>
      <c r="X28" s="160" t="s">
        <v>422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423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80">
        <v>14</v>
      </c>
      <c r="B29" s="181" t="s">
        <v>595</v>
      </c>
      <c r="C29" s="190" t="s">
        <v>596</v>
      </c>
      <c r="D29" s="182" t="s">
        <v>147</v>
      </c>
      <c r="E29" s="183">
        <v>1</v>
      </c>
      <c r="F29" s="184">
        <f t="shared" si="8"/>
        <v>0</v>
      </c>
      <c r="G29" s="184">
        <f t="shared" si="9"/>
        <v>0</v>
      </c>
      <c r="H29" s="185"/>
      <c r="I29" s="184">
        <f t="shared" si="10"/>
        <v>0</v>
      </c>
      <c r="J29" s="185"/>
      <c r="K29" s="184">
        <f t="shared" si="11"/>
        <v>0</v>
      </c>
      <c r="L29" s="184">
        <v>21</v>
      </c>
      <c r="M29" s="184">
        <f t="shared" si="12"/>
        <v>0</v>
      </c>
      <c r="N29" s="183">
        <v>0</v>
      </c>
      <c r="O29" s="183">
        <f t="shared" si="13"/>
        <v>0</v>
      </c>
      <c r="P29" s="183">
        <v>0</v>
      </c>
      <c r="Q29" s="183">
        <f t="shared" si="14"/>
        <v>0</v>
      </c>
      <c r="R29" s="184"/>
      <c r="S29" s="184" t="s">
        <v>369</v>
      </c>
      <c r="T29" s="186" t="s">
        <v>554</v>
      </c>
      <c r="U29" s="160">
        <v>0</v>
      </c>
      <c r="V29" s="160">
        <f t="shared" si="15"/>
        <v>0</v>
      </c>
      <c r="W29" s="160"/>
      <c r="X29" s="160" t="s">
        <v>422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423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167" t="s">
        <v>143</v>
      </c>
      <c r="B30" s="168" t="s">
        <v>92</v>
      </c>
      <c r="C30" s="189" t="s">
        <v>93</v>
      </c>
      <c r="D30" s="169"/>
      <c r="E30" s="170"/>
      <c r="F30" s="171"/>
      <c r="G30" s="171">
        <f>SUMIF(AG31:AG67,"&lt;&gt;NOR",G31:G67)</f>
        <v>0</v>
      </c>
      <c r="H30" s="171"/>
      <c r="I30" s="171">
        <f>SUM(I31:I67)</f>
        <v>0</v>
      </c>
      <c r="J30" s="171"/>
      <c r="K30" s="171">
        <f>SUM(K31:K67)</f>
        <v>0</v>
      </c>
      <c r="L30" s="171"/>
      <c r="M30" s="171">
        <f>SUM(M31:M67)</f>
        <v>0</v>
      </c>
      <c r="N30" s="170"/>
      <c r="O30" s="170">
        <f>SUM(O31:O67)</f>
        <v>0.14000000000000001</v>
      </c>
      <c r="P30" s="170"/>
      <c r="Q30" s="170">
        <f>SUM(Q31:Q67)</f>
        <v>19.599999999999998</v>
      </c>
      <c r="R30" s="171"/>
      <c r="S30" s="171"/>
      <c r="T30" s="172"/>
      <c r="U30" s="166"/>
      <c r="V30" s="166">
        <f>SUM(V31:V67)</f>
        <v>656.05</v>
      </c>
      <c r="W30" s="166"/>
      <c r="X30" s="166"/>
      <c r="AG30" t="s">
        <v>144</v>
      </c>
    </row>
    <row r="31" spans="1:60" outlineLevel="1" x14ac:dyDescent="0.2">
      <c r="A31" s="173">
        <v>15</v>
      </c>
      <c r="B31" s="174" t="s">
        <v>597</v>
      </c>
      <c r="C31" s="191" t="s">
        <v>598</v>
      </c>
      <c r="D31" s="175" t="s">
        <v>224</v>
      </c>
      <c r="E31" s="176">
        <v>195</v>
      </c>
      <c r="F31" s="177">
        <f>H31+J31</f>
        <v>0</v>
      </c>
      <c r="G31" s="177">
        <f>ROUND(E31*F31,2)</f>
        <v>0</v>
      </c>
      <c r="H31" s="178"/>
      <c r="I31" s="177">
        <f>ROUND(E31*H31,2)</f>
        <v>0</v>
      </c>
      <c r="J31" s="178"/>
      <c r="K31" s="177">
        <f>ROUND(E31*J31,2)</f>
        <v>0</v>
      </c>
      <c r="L31" s="177">
        <v>21</v>
      </c>
      <c r="M31" s="177">
        <f>G31*(1+L31/100)</f>
        <v>0</v>
      </c>
      <c r="N31" s="176">
        <v>1E-4</v>
      </c>
      <c r="O31" s="176">
        <f>ROUND(E31*N31,2)</f>
        <v>0.02</v>
      </c>
      <c r="P31" s="176">
        <v>1.384E-2</v>
      </c>
      <c r="Q31" s="176">
        <f>ROUND(E31*P31,2)</f>
        <v>2.7</v>
      </c>
      <c r="R31" s="177"/>
      <c r="S31" s="177" t="s">
        <v>148</v>
      </c>
      <c r="T31" s="179" t="s">
        <v>149</v>
      </c>
      <c r="U31" s="160">
        <v>0.19800000000000001</v>
      </c>
      <c r="V31" s="160">
        <f>ROUND(E31*U31,2)</f>
        <v>38.61</v>
      </c>
      <c r="W31" s="160"/>
      <c r="X31" s="160" t="s">
        <v>150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151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2" t="s">
        <v>563</v>
      </c>
      <c r="D32" s="162"/>
      <c r="E32" s="163">
        <v>95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49"/>
      <c r="Z32" s="149"/>
      <c r="AA32" s="149"/>
      <c r="AB32" s="149"/>
      <c r="AC32" s="149"/>
      <c r="AD32" s="149"/>
      <c r="AE32" s="149"/>
      <c r="AF32" s="149"/>
      <c r="AG32" s="149" t="s">
        <v>170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2" t="s">
        <v>564</v>
      </c>
      <c r="D33" s="162"/>
      <c r="E33" s="163">
        <v>37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49"/>
      <c r="Z33" s="149"/>
      <c r="AA33" s="149"/>
      <c r="AB33" s="149"/>
      <c r="AC33" s="149"/>
      <c r="AD33" s="149"/>
      <c r="AE33" s="149"/>
      <c r="AF33" s="149"/>
      <c r="AG33" s="149" t="s">
        <v>170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2" t="s">
        <v>565</v>
      </c>
      <c r="D34" s="162"/>
      <c r="E34" s="163">
        <v>50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49"/>
      <c r="Z34" s="149"/>
      <c r="AA34" s="149"/>
      <c r="AB34" s="149"/>
      <c r="AC34" s="149"/>
      <c r="AD34" s="149"/>
      <c r="AE34" s="149"/>
      <c r="AF34" s="149"/>
      <c r="AG34" s="149" t="s">
        <v>170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92" t="s">
        <v>566</v>
      </c>
      <c r="D35" s="162"/>
      <c r="E35" s="163">
        <v>13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49"/>
      <c r="Z35" s="149"/>
      <c r="AA35" s="149"/>
      <c r="AB35" s="149"/>
      <c r="AC35" s="149"/>
      <c r="AD35" s="149"/>
      <c r="AE35" s="149"/>
      <c r="AF35" s="149"/>
      <c r="AG35" s="149" t="s">
        <v>170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3">
        <v>16</v>
      </c>
      <c r="B36" s="174" t="s">
        <v>599</v>
      </c>
      <c r="C36" s="191" t="s">
        <v>600</v>
      </c>
      <c r="D36" s="175" t="s">
        <v>224</v>
      </c>
      <c r="E36" s="176">
        <v>203</v>
      </c>
      <c r="F36" s="177">
        <f>H36+J36</f>
        <v>0</v>
      </c>
      <c r="G36" s="177">
        <f>ROUND(E36*F36,2)</f>
        <v>0</v>
      </c>
      <c r="H36" s="178"/>
      <c r="I36" s="177">
        <f>ROUND(E36*H36,2)</f>
        <v>0</v>
      </c>
      <c r="J36" s="178"/>
      <c r="K36" s="177">
        <f>ROUND(E36*J36,2)</f>
        <v>0</v>
      </c>
      <c r="L36" s="177">
        <v>21</v>
      </c>
      <c r="M36" s="177">
        <f>G36*(1+L36/100)</f>
        <v>0</v>
      </c>
      <c r="N36" s="176">
        <v>6.0000000000000002E-5</v>
      </c>
      <c r="O36" s="176">
        <f>ROUND(E36*N36,2)</f>
        <v>0.01</v>
      </c>
      <c r="P36" s="176">
        <v>8.4100000000000008E-3</v>
      </c>
      <c r="Q36" s="176">
        <f>ROUND(E36*P36,2)</f>
        <v>1.71</v>
      </c>
      <c r="R36" s="177"/>
      <c r="S36" s="177" t="s">
        <v>148</v>
      </c>
      <c r="T36" s="179" t="s">
        <v>149</v>
      </c>
      <c r="U36" s="160">
        <v>0.187</v>
      </c>
      <c r="V36" s="160">
        <f>ROUND(E36*U36,2)</f>
        <v>37.96</v>
      </c>
      <c r="W36" s="160"/>
      <c r="X36" s="160" t="s">
        <v>150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151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2" t="s">
        <v>601</v>
      </c>
      <c r="D37" s="162"/>
      <c r="E37" s="163">
        <v>156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49"/>
      <c r="Z37" s="149"/>
      <c r="AA37" s="149"/>
      <c r="AB37" s="149"/>
      <c r="AC37" s="149"/>
      <c r="AD37" s="149"/>
      <c r="AE37" s="149"/>
      <c r="AF37" s="149"/>
      <c r="AG37" s="149" t="s">
        <v>170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2" t="s">
        <v>602</v>
      </c>
      <c r="D38" s="162"/>
      <c r="E38" s="163">
        <v>35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49"/>
      <c r="Z38" s="149"/>
      <c r="AA38" s="149"/>
      <c r="AB38" s="149"/>
      <c r="AC38" s="149"/>
      <c r="AD38" s="149"/>
      <c r="AE38" s="149"/>
      <c r="AF38" s="149"/>
      <c r="AG38" s="149" t="s">
        <v>170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2" t="s">
        <v>232</v>
      </c>
      <c r="D39" s="162"/>
      <c r="E39" s="163">
        <v>12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49"/>
      <c r="Z39" s="149"/>
      <c r="AA39" s="149"/>
      <c r="AB39" s="149"/>
      <c r="AC39" s="149"/>
      <c r="AD39" s="149"/>
      <c r="AE39" s="149"/>
      <c r="AF39" s="149"/>
      <c r="AG39" s="149" t="s">
        <v>170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3">
        <v>17</v>
      </c>
      <c r="B40" s="174" t="s">
        <v>603</v>
      </c>
      <c r="C40" s="191" t="s">
        <v>604</v>
      </c>
      <c r="D40" s="175" t="s">
        <v>224</v>
      </c>
      <c r="E40" s="176">
        <v>363</v>
      </c>
      <c r="F40" s="177">
        <f>H40+J40</f>
        <v>0</v>
      </c>
      <c r="G40" s="177">
        <f>ROUND(E40*F40,2)</f>
        <v>0</v>
      </c>
      <c r="H40" s="178"/>
      <c r="I40" s="177">
        <f>ROUND(E40*H40,2)</f>
        <v>0</v>
      </c>
      <c r="J40" s="178"/>
      <c r="K40" s="177">
        <f>ROUND(E40*J40,2)</f>
        <v>0</v>
      </c>
      <c r="L40" s="177">
        <v>21</v>
      </c>
      <c r="M40" s="177">
        <f>G40*(1+L40/100)</f>
        <v>0</v>
      </c>
      <c r="N40" s="176">
        <v>5.0000000000000002E-5</v>
      </c>
      <c r="O40" s="176">
        <f>ROUND(E40*N40,2)</f>
        <v>0.02</v>
      </c>
      <c r="P40" s="176">
        <v>4.7299999999999998E-3</v>
      </c>
      <c r="Q40" s="176">
        <f>ROUND(E40*P40,2)</f>
        <v>1.72</v>
      </c>
      <c r="R40" s="177"/>
      <c r="S40" s="177" t="s">
        <v>148</v>
      </c>
      <c r="T40" s="179" t="s">
        <v>149</v>
      </c>
      <c r="U40" s="160">
        <v>0.125</v>
      </c>
      <c r="V40" s="160">
        <f>ROUND(E40*U40,2)</f>
        <v>45.38</v>
      </c>
      <c r="W40" s="160"/>
      <c r="X40" s="160" t="s">
        <v>150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151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2" t="s">
        <v>605</v>
      </c>
      <c r="D41" s="162"/>
      <c r="E41" s="163">
        <v>30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49"/>
      <c r="Z41" s="149"/>
      <c r="AA41" s="149"/>
      <c r="AB41" s="149"/>
      <c r="AC41" s="149"/>
      <c r="AD41" s="149"/>
      <c r="AE41" s="149"/>
      <c r="AF41" s="149"/>
      <c r="AG41" s="149" t="s">
        <v>170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2" t="s">
        <v>601</v>
      </c>
      <c r="D42" s="162"/>
      <c r="E42" s="163">
        <v>156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49"/>
      <c r="Z42" s="149"/>
      <c r="AA42" s="149"/>
      <c r="AB42" s="149"/>
      <c r="AC42" s="149"/>
      <c r="AD42" s="149"/>
      <c r="AE42" s="149"/>
      <c r="AF42" s="149"/>
      <c r="AG42" s="149" t="s">
        <v>170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2" t="s">
        <v>606</v>
      </c>
      <c r="D43" s="162"/>
      <c r="E43" s="163">
        <v>80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49"/>
      <c r="Z43" s="149"/>
      <c r="AA43" s="149"/>
      <c r="AB43" s="149"/>
      <c r="AC43" s="149"/>
      <c r="AD43" s="149"/>
      <c r="AE43" s="149"/>
      <c r="AF43" s="149"/>
      <c r="AG43" s="149" t="s">
        <v>170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92" t="s">
        <v>602</v>
      </c>
      <c r="D44" s="162"/>
      <c r="E44" s="163">
        <v>35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49"/>
      <c r="Z44" s="149"/>
      <c r="AA44" s="149"/>
      <c r="AB44" s="149"/>
      <c r="AC44" s="149"/>
      <c r="AD44" s="149"/>
      <c r="AE44" s="149"/>
      <c r="AF44" s="149"/>
      <c r="AG44" s="149" t="s">
        <v>170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2" t="s">
        <v>232</v>
      </c>
      <c r="D45" s="162"/>
      <c r="E45" s="163">
        <v>12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49"/>
      <c r="Z45" s="149"/>
      <c r="AA45" s="149"/>
      <c r="AB45" s="149"/>
      <c r="AC45" s="149"/>
      <c r="AD45" s="149"/>
      <c r="AE45" s="149"/>
      <c r="AF45" s="149"/>
      <c r="AG45" s="149" t="s">
        <v>170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2" t="s">
        <v>607</v>
      </c>
      <c r="D46" s="162"/>
      <c r="E46" s="163">
        <v>50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49"/>
      <c r="Z46" s="149"/>
      <c r="AA46" s="149"/>
      <c r="AB46" s="149"/>
      <c r="AC46" s="149"/>
      <c r="AD46" s="149"/>
      <c r="AE46" s="149"/>
      <c r="AF46" s="149"/>
      <c r="AG46" s="149" t="s">
        <v>170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3">
        <v>18</v>
      </c>
      <c r="B47" s="174" t="s">
        <v>608</v>
      </c>
      <c r="C47" s="191" t="s">
        <v>609</v>
      </c>
      <c r="D47" s="175" t="s">
        <v>179</v>
      </c>
      <c r="E47" s="176">
        <v>199.71969999999999</v>
      </c>
      <c r="F47" s="177">
        <f>H47+J47</f>
        <v>0</v>
      </c>
      <c r="G47" s="177">
        <f>ROUND(E47*F47,2)</f>
        <v>0</v>
      </c>
      <c r="H47" s="178"/>
      <c r="I47" s="177">
        <f>ROUND(E47*H47,2)</f>
        <v>0</v>
      </c>
      <c r="J47" s="178"/>
      <c r="K47" s="177">
        <f>ROUND(E47*J47,2)</f>
        <v>0</v>
      </c>
      <c r="L47" s="177">
        <v>21</v>
      </c>
      <c r="M47" s="177">
        <f>G47*(1+L47/100)</f>
        <v>0</v>
      </c>
      <c r="N47" s="176">
        <v>0</v>
      </c>
      <c r="O47" s="176">
        <f>ROUND(E47*N47,2)</f>
        <v>0</v>
      </c>
      <c r="P47" s="176">
        <v>4.0099999999999997E-2</v>
      </c>
      <c r="Q47" s="176">
        <f>ROUND(E47*P47,2)</f>
        <v>8.01</v>
      </c>
      <c r="R47" s="177"/>
      <c r="S47" s="177" t="s">
        <v>148</v>
      </c>
      <c r="T47" s="179" t="s">
        <v>149</v>
      </c>
      <c r="U47" s="160">
        <v>0.54</v>
      </c>
      <c r="V47" s="160">
        <f>ROUND(E47*U47,2)</f>
        <v>107.85</v>
      </c>
      <c r="W47" s="160"/>
      <c r="X47" s="160" t="s">
        <v>150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151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2" t="s">
        <v>610</v>
      </c>
      <c r="D48" s="162"/>
      <c r="E48" s="163">
        <v>124.99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49"/>
      <c r="Z48" s="149"/>
      <c r="AA48" s="149"/>
      <c r="AB48" s="149"/>
      <c r="AC48" s="149"/>
      <c r="AD48" s="149"/>
      <c r="AE48" s="149"/>
      <c r="AF48" s="149"/>
      <c r="AG48" s="149" t="s">
        <v>170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92" t="s">
        <v>611</v>
      </c>
      <c r="D49" s="162"/>
      <c r="E49" s="163">
        <v>59.66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49"/>
      <c r="Z49" s="149"/>
      <c r="AA49" s="149"/>
      <c r="AB49" s="149"/>
      <c r="AC49" s="149"/>
      <c r="AD49" s="149"/>
      <c r="AE49" s="149"/>
      <c r="AF49" s="149"/>
      <c r="AG49" s="149" t="s">
        <v>170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2" t="s">
        <v>612</v>
      </c>
      <c r="D50" s="162"/>
      <c r="E50" s="163">
        <v>15.07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49"/>
      <c r="Z50" s="149"/>
      <c r="AA50" s="149"/>
      <c r="AB50" s="149"/>
      <c r="AC50" s="149"/>
      <c r="AD50" s="149"/>
      <c r="AE50" s="149"/>
      <c r="AF50" s="149"/>
      <c r="AG50" s="149" t="s">
        <v>170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3">
        <v>19</v>
      </c>
      <c r="B51" s="174" t="s">
        <v>613</v>
      </c>
      <c r="C51" s="191" t="s">
        <v>614</v>
      </c>
      <c r="D51" s="175" t="s">
        <v>179</v>
      </c>
      <c r="E51" s="176">
        <v>495.4418</v>
      </c>
      <c r="F51" s="177">
        <f>H51+J51</f>
        <v>0</v>
      </c>
      <c r="G51" s="177">
        <f>ROUND(E51*F51,2)</f>
        <v>0</v>
      </c>
      <c r="H51" s="178"/>
      <c r="I51" s="177">
        <f>ROUND(E51*H51,2)</f>
        <v>0</v>
      </c>
      <c r="J51" s="178"/>
      <c r="K51" s="177">
        <f>ROUND(E51*J51,2)</f>
        <v>0</v>
      </c>
      <c r="L51" s="177">
        <v>21</v>
      </c>
      <c r="M51" s="177">
        <f>G51*(1+L51/100)</f>
        <v>0</v>
      </c>
      <c r="N51" s="176">
        <v>0</v>
      </c>
      <c r="O51" s="176">
        <f>ROUND(E51*N51,2)</f>
        <v>0</v>
      </c>
      <c r="P51" s="176">
        <v>2.0999999999999999E-3</v>
      </c>
      <c r="Q51" s="176">
        <f>ROUND(E51*P51,2)</f>
        <v>1.04</v>
      </c>
      <c r="R51" s="177"/>
      <c r="S51" s="177" t="s">
        <v>148</v>
      </c>
      <c r="T51" s="179" t="s">
        <v>149</v>
      </c>
      <c r="U51" s="160">
        <v>0.2</v>
      </c>
      <c r="V51" s="160">
        <f>ROUND(E51*U51,2)</f>
        <v>99.09</v>
      </c>
      <c r="W51" s="160"/>
      <c r="X51" s="160" t="s">
        <v>150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151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2" t="s">
        <v>615</v>
      </c>
      <c r="D52" s="162"/>
      <c r="E52" s="163">
        <v>17.100000000000001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49"/>
      <c r="Z52" s="149"/>
      <c r="AA52" s="149"/>
      <c r="AB52" s="149"/>
      <c r="AC52" s="149"/>
      <c r="AD52" s="149"/>
      <c r="AE52" s="149"/>
      <c r="AF52" s="149"/>
      <c r="AG52" s="149" t="s">
        <v>170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92" t="s">
        <v>616</v>
      </c>
      <c r="D53" s="162"/>
      <c r="E53" s="163">
        <v>12.82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49"/>
      <c r="Z53" s="149"/>
      <c r="AA53" s="149"/>
      <c r="AB53" s="149"/>
      <c r="AC53" s="149"/>
      <c r="AD53" s="149"/>
      <c r="AE53" s="149"/>
      <c r="AF53" s="149"/>
      <c r="AG53" s="149" t="s">
        <v>170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2" t="s">
        <v>617</v>
      </c>
      <c r="D54" s="162"/>
      <c r="E54" s="163">
        <v>22.61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49"/>
      <c r="Z54" s="149"/>
      <c r="AA54" s="149"/>
      <c r="AB54" s="149"/>
      <c r="AC54" s="149"/>
      <c r="AD54" s="149"/>
      <c r="AE54" s="149"/>
      <c r="AF54" s="149"/>
      <c r="AG54" s="149" t="s">
        <v>170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2" t="s">
        <v>618</v>
      </c>
      <c r="D55" s="162"/>
      <c r="E55" s="163">
        <v>18.59</v>
      </c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49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2" t="s">
        <v>619</v>
      </c>
      <c r="D56" s="162"/>
      <c r="E56" s="163">
        <v>121.97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49"/>
      <c r="Z56" s="149"/>
      <c r="AA56" s="149"/>
      <c r="AB56" s="149"/>
      <c r="AC56" s="149"/>
      <c r="AD56" s="149"/>
      <c r="AE56" s="149"/>
      <c r="AF56" s="149"/>
      <c r="AG56" s="149" t="s">
        <v>170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2" t="s">
        <v>620</v>
      </c>
      <c r="D57" s="162"/>
      <c r="E57" s="163">
        <v>88.17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49"/>
      <c r="Z57" s="149"/>
      <c r="AA57" s="149"/>
      <c r="AB57" s="149"/>
      <c r="AC57" s="149"/>
      <c r="AD57" s="149"/>
      <c r="AE57" s="149"/>
      <c r="AF57" s="149"/>
      <c r="AG57" s="149" t="s">
        <v>170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2" t="s">
        <v>621</v>
      </c>
      <c r="D58" s="162"/>
      <c r="E58" s="163">
        <v>48.68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49"/>
      <c r="Z58" s="149"/>
      <c r="AA58" s="149"/>
      <c r="AB58" s="149"/>
      <c r="AC58" s="149"/>
      <c r="AD58" s="149"/>
      <c r="AE58" s="149"/>
      <c r="AF58" s="149"/>
      <c r="AG58" s="149" t="s">
        <v>170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92" t="s">
        <v>622</v>
      </c>
      <c r="D59" s="162"/>
      <c r="E59" s="163">
        <v>36.479999999999997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49"/>
      <c r="Z59" s="149"/>
      <c r="AA59" s="149"/>
      <c r="AB59" s="149"/>
      <c r="AC59" s="149"/>
      <c r="AD59" s="149"/>
      <c r="AE59" s="149"/>
      <c r="AF59" s="149"/>
      <c r="AG59" s="149" t="s">
        <v>170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92" t="s">
        <v>623</v>
      </c>
      <c r="D60" s="162"/>
      <c r="E60" s="163">
        <v>65.78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49"/>
      <c r="Z60" s="149"/>
      <c r="AA60" s="149"/>
      <c r="AB60" s="149"/>
      <c r="AC60" s="149"/>
      <c r="AD60" s="149"/>
      <c r="AE60" s="149"/>
      <c r="AF60" s="149"/>
      <c r="AG60" s="149" t="s">
        <v>170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92" t="s">
        <v>624</v>
      </c>
      <c r="D61" s="162"/>
      <c r="E61" s="163">
        <v>49.3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49"/>
      <c r="Z61" s="149"/>
      <c r="AA61" s="149"/>
      <c r="AB61" s="149"/>
      <c r="AC61" s="149"/>
      <c r="AD61" s="149"/>
      <c r="AE61" s="149"/>
      <c r="AF61" s="149"/>
      <c r="AG61" s="149" t="s">
        <v>170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92" t="s">
        <v>625</v>
      </c>
      <c r="D62" s="162"/>
      <c r="E62" s="163">
        <v>13.94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49"/>
      <c r="Z62" s="149"/>
      <c r="AA62" s="149"/>
      <c r="AB62" s="149"/>
      <c r="AC62" s="149"/>
      <c r="AD62" s="149"/>
      <c r="AE62" s="149"/>
      <c r="AF62" s="149"/>
      <c r="AG62" s="149" t="s">
        <v>170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80">
        <v>20</v>
      </c>
      <c r="B63" s="181" t="s">
        <v>626</v>
      </c>
      <c r="C63" s="190" t="s">
        <v>627</v>
      </c>
      <c r="D63" s="182" t="s">
        <v>179</v>
      </c>
      <c r="E63" s="183">
        <v>495.4418</v>
      </c>
      <c r="F63" s="184">
        <f>H63+J63</f>
        <v>0</v>
      </c>
      <c r="G63" s="184">
        <f>ROUND(E63*F63,2)</f>
        <v>0</v>
      </c>
      <c r="H63" s="185"/>
      <c r="I63" s="184">
        <f>ROUND(E63*H63,2)</f>
        <v>0</v>
      </c>
      <c r="J63" s="185"/>
      <c r="K63" s="184">
        <f>ROUND(E63*J63,2)</f>
        <v>0</v>
      </c>
      <c r="L63" s="184">
        <v>21</v>
      </c>
      <c r="M63" s="184">
        <f>G63*(1+L63/100)</f>
        <v>0</v>
      </c>
      <c r="N63" s="183">
        <v>0</v>
      </c>
      <c r="O63" s="183">
        <f>ROUND(E63*N63,2)</f>
        <v>0</v>
      </c>
      <c r="P63" s="183">
        <v>5.1000000000000004E-3</v>
      </c>
      <c r="Q63" s="183">
        <f>ROUND(E63*P63,2)</f>
        <v>2.5299999999999998</v>
      </c>
      <c r="R63" s="184"/>
      <c r="S63" s="184" t="s">
        <v>148</v>
      </c>
      <c r="T63" s="186" t="s">
        <v>149</v>
      </c>
      <c r="U63" s="160">
        <v>0.36</v>
      </c>
      <c r="V63" s="160">
        <f>ROUND(E63*U63,2)</f>
        <v>178.36</v>
      </c>
      <c r="W63" s="160"/>
      <c r="X63" s="160" t="s">
        <v>150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151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80">
        <v>21</v>
      </c>
      <c r="B64" s="181" t="s">
        <v>628</v>
      </c>
      <c r="C64" s="190" t="s">
        <v>629</v>
      </c>
      <c r="D64" s="182" t="s">
        <v>147</v>
      </c>
      <c r="E64" s="183">
        <v>6</v>
      </c>
      <c r="F64" s="184">
        <f>H64+J64</f>
        <v>0</v>
      </c>
      <c r="G64" s="184">
        <f>ROUND(E64*F64,2)</f>
        <v>0</v>
      </c>
      <c r="H64" s="185"/>
      <c r="I64" s="184">
        <f>ROUND(E64*H64,2)</f>
        <v>0</v>
      </c>
      <c r="J64" s="185"/>
      <c r="K64" s="184">
        <f>ROUND(E64*J64,2)</f>
        <v>0</v>
      </c>
      <c r="L64" s="184">
        <v>21</v>
      </c>
      <c r="M64" s="184">
        <f>G64*(1+L64/100)</f>
        <v>0</v>
      </c>
      <c r="N64" s="183">
        <v>2.0000000000000002E-5</v>
      </c>
      <c r="O64" s="183">
        <f>ROUND(E64*N64,2)</f>
        <v>0</v>
      </c>
      <c r="P64" s="183">
        <v>1.4E-2</v>
      </c>
      <c r="Q64" s="183">
        <f>ROUND(E64*P64,2)</f>
        <v>0.08</v>
      </c>
      <c r="R64" s="184"/>
      <c r="S64" s="184" t="s">
        <v>148</v>
      </c>
      <c r="T64" s="186" t="s">
        <v>149</v>
      </c>
      <c r="U64" s="160">
        <v>0.52</v>
      </c>
      <c r="V64" s="160">
        <f>ROUND(E64*U64,2)</f>
        <v>3.12</v>
      </c>
      <c r="W64" s="160"/>
      <c r="X64" s="160" t="s">
        <v>150</v>
      </c>
      <c r="Y64" s="149"/>
      <c r="Z64" s="149"/>
      <c r="AA64" s="149"/>
      <c r="AB64" s="149"/>
      <c r="AC64" s="149"/>
      <c r="AD64" s="149"/>
      <c r="AE64" s="149"/>
      <c r="AF64" s="149"/>
      <c r="AG64" s="149" t="s">
        <v>151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80">
        <v>22</v>
      </c>
      <c r="B65" s="181" t="s">
        <v>630</v>
      </c>
      <c r="C65" s="190" t="s">
        <v>631</v>
      </c>
      <c r="D65" s="182" t="s">
        <v>147</v>
      </c>
      <c r="E65" s="183">
        <v>2</v>
      </c>
      <c r="F65" s="184">
        <f>H65+J65</f>
        <v>0</v>
      </c>
      <c r="G65" s="184">
        <f>ROUND(E65*F65,2)</f>
        <v>0</v>
      </c>
      <c r="H65" s="185"/>
      <c r="I65" s="184">
        <f>ROUND(E65*H65,2)</f>
        <v>0</v>
      </c>
      <c r="J65" s="185"/>
      <c r="K65" s="184">
        <f>ROUND(E65*J65,2)</f>
        <v>0</v>
      </c>
      <c r="L65" s="184">
        <v>21</v>
      </c>
      <c r="M65" s="184">
        <f>G65*(1+L65/100)</f>
        <v>0</v>
      </c>
      <c r="N65" s="183">
        <v>2.0000000000000002E-5</v>
      </c>
      <c r="O65" s="183">
        <f>ROUND(E65*N65,2)</f>
        <v>0</v>
      </c>
      <c r="P65" s="183">
        <v>3.9E-2</v>
      </c>
      <c r="Q65" s="183">
        <f>ROUND(E65*P65,2)</f>
        <v>0.08</v>
      </c>
      <c r="R65" s="184"/>
      <c r="S65" s="184" t="s">
        <v>148</v>
      </c>
      <c r="T65" s="186" t="s">
        <v>149</v>
      </c>
      <c r="U65" s="160">
        <v>0.70699999999999996</v>
      </c>
      <c r="V65" s="160">
        <f>ROUND(E65*U65,2)</f>
        <v>1.41</v>
      </c>
      <c r="W65" s="160"/>
      <c r="X65" s="160" t="s">
        <v>150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151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80">
        <v>23</v>
      </c>
      <c r="B66" s="181" t="s">
        <v>632</v>
      </c>
      <c r="C66" s="190" t="s">
        <v>633</v>
      </c>
      <c r="D66" s="182" t="s">
        <v>147</v>
      </c>
      <c r="E66" s="183">
        <v>2</v>
      </c>
      <c r="F66" s="184">
        <f>H66+J66</f>
        <v>0</v>
      </c>
      <c r="G66" s="184">
        <f>ROUND(E66*F66,2)</f>
        <v>0</v>
      </c>
      <c r="H66" s="185"/>
      <c r="I66" s="184">
        <f>ROUND(E66*H66,2)</f>
        <v>0</v>
      </c>
      <c r="J66" s="185"/>
      <c r="K66" s="184">
        <f>ROUND(E66*J66,2)</f>
        <v>0</v>
      </c>
      <c r="L66" s="184">
        <v>21</v>
      </c>
      <c r="M66" s="184">
        <f>G66*(1+L66/100)</f>
        <v>0</v>
      </c>
      <c r="N66" s="183">
        <v>2.0000000000000002E-5</v>
      </c>
      <c r="O66" s="183">
        <f>ROUND(E66*N66,2)</f>
        <v>0</v>
      </c>
      <c r="P66" s="183">
        <v>0.13800000000000001</v>
      </c>
      <c r="Q66" s="183">
        <f>ROUND(E66*P66,2)</f>
        <v>0.28000000000000003</v>
      </c>
      <c r="R66" s="184"/>
      <c r="S66" s="184" t="s">
        <v>148</v>
      </c>
      <c r="T66" s="186" t="s">
        <v>149</v>
      </c>
      <c r="U66" s="160">
        <v>1.81</v>
      </c>
      <c r="V66" s="160">
        <f>ROUND(E66*U66,2)</f>
        <v>3.62</v>
      </c>
      <c r="W66" s="160"/>
      <c r="X66" s="160" t="s">
        <v>150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151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80">
        <v>24</v>
      </c>
      <c r="B67" s="181" t="s">
        <v>634</v>
      </c>
      <c r="C67" s="190" t="s">
        <v>635</v>
      </c>
      <c r="D67" s="182" t="s">
        <v>636</v>
      </c>
      <c r="E67" s="183">
        <v>1450</v>
      </c>
      <c r="F67" s="184">
        <f>H67+J67</f>
        <v>0</v>
      </c>
      <c r="G67" s="184">
        <f>ROUND(E67*F67,2)</f>
        <v>0</v>
      </c>
      <c r="H67" s="185"/>
      <c r="I67" s="184">
        <f>ROUND(E67*H67,2)</f>
        <v>0</v>
      </c>
      <c r="J67" s="185"/>
      <c r="K67" s="184">
        <f>ROUND(E67*J67,2)</f>
        <v>0</v>
      </c>
      <c r="L67" s="184">
        <v>21</v>
      </c>
      <c r="M67" s="184">
        <f>G67*(1+L67/100)</f>
        <v>0</v>
      </c>
      <c r="N67" s="183">
        <v>6.0000000000000002E-5</v>
      </c>
      <c r="O67" s="183">
        <f>ROUND(E67*N67,2)</f>
        <v>0.09</v>
      </c>
      <c r="P67" s="183">
        <v>1E-3</v>
      </c>
      <c r="Q67" s="183">
        <f>ROUND(E67*P67,2)</f>
        <v>1.45</v>
      </c>
      <c r="R67" s="184"/>
      <c r="S67" s="184" t="s">
        <v>148</v>
      </c>
      <c r="T67" s="186" t="s">
        <v>149</v>
      </c>
      <c r="U67" s="160">
        <v>9.7000000000000003E-2</v>
      </c>
      <c r="V67" s="160">
        <f>ROUND(E67*U67,2)</f>
        <v>140.65</v>
      </c>
      <c r="W67" s="160"/>
      <c r="X67" s="160" t="s">
        <v>150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151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7" t="s">
        <v>143</v>
      </c>
      <c r="B68" s="168" t="s">
        <v>94</v>
      </c>
      <c r="C68" s="189" t="s">
        <v>95</v>
      </c>
      <c r="D68" s="169"/>
      <c r="E68" s="170"/>
      <c r="F68" s="171"/>
      <c r="G68" s="171">
        <f>SUMIF(AG69:AG69,"&lt;&gt;NOR",G69:G69)</f>
        <v>0</v>
      </c>
      <c r="H68" s="171"/>
      <c r="I68" s="171">
        <f>SUM(I69:I69)</f>
        <v>0</v>
      </c>
      <c r="J68" s="171"/>
      <c r="K68" s="171">
        <f>SUM(K69:K69)</f>
        <v>0</v>
      </c>
      <c r="L68" s="171"/>
      <c r="M68" s="171">
        <f>SUM(M69:M69)</f>
        <v>0</v>
      </c>
      <c r="N68" s="170"/>
      <c r="O68" s="170">
        <f>SUM(O69:O69)</f>
        <v>0</v>
      </c>
      <c r="P68" s="170"/>
      <c r="Q68" s="170">
        <f>SUM(Q69:Q69)</f>
        <v>0</v>
      </c>
      <c r="R68" s="171"/>
      <c r="S68" s="171"/>
      <c r="T68" s="172"/>
      <c r="U68" s="166"/>
      <c r="V68" s="166">
        <f>SUM(V69:V69)</f>
        <v>0</v>
      </c>
      <c r="W68" s="166"/>
      <c r="X68" s="166"/>
      <c r="AG68" t="s">
        <v>144</v>
      </c>
    </row>
    <row r="69" spans="1:60" outlineLevel="1" x14ac:dyDescent="0.2">
      <c r="A69" s="180">
        <v>25</v>
      </c>
      <c r="B69" s="181" t="s">
        <v>637</v>
      </c>
      <c r="C69" s="190" t="s">
        <v>638</v>
      </c>
      <c r="D69" s="182" t="s">
        <v>224</v>
      </c>
      <c r="E69" s="183">
        <v>1.2</v>
      </c>
      <c r="F69" s="184">
        <f>H69+J69</f>
        <v>0</v>
      </c>
      <c r="G69" s="184">
        <f>ROUND(E69*F69,2)</f>
        <v>0</v>
      </c>
      <c r="H69" s="185"/>
      <c r="I69" s="184">
        <f>ROUND(E69*H69,2)</f>
        <v>0</v>
      </c>
      <c r="J69" s="185"/>
      <c r="K69" s="184">
        <f>ROUND(E69*J69,2)</f>
        <v>0</v>
      </c>
      <c r="L69" s="184">
        <v>21</v>
      </c>
      <c r="M69" s="184">
        <f>G69*(1+L69/100)</f>
        <v>0</v>
      </c>
      <c r="N69" s="183">
        <v>0</v>
      </c>
      <c r="O69" s="183">
        <f>ROUND(E69*N69,2)</f>
        <v>0</v>
      </c>
      <c r="P69" s="183">
        <v>0</v>
      </c>
      <c r="Q69" s="183">
        <f>ROUND(E69*P69,2)</f>
        <v>0</v>
      </c>
      <c r="R69" s="184"/>
      <c r="S69" s="184" t="s">
        <v>369</v>
      </c>
      <c r="T69" s="186" t="s">
        <v>370</v>
      </c>
      <c r="U69" s="160">
        <v>0</v>
      </c>
      <c r="V69" s="160">
        <f>ROUND(E69*U69,2)</f>
        <v>0</v>
      </c>
      <c r="W69" s="160"/>
      <c r="X69" s="160" t="s">
        <v>150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151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x14ac:dyDescent="0.2">
      <c r="A70" s="167" t="s">
        <v>143</v>
      </c>
      <c r="B70" s="168" t="s">
        <v>100</v>
      </c>
      <c r="C70" s="189" t="s">
        <v>101</v>
      </c>
      <c r="D70" s="169"/>
      <c r="E70" s="170"/>
      <c r="F70" s="171"/>
      <c r="G70" s="171">
        <f>SUMIF(AG71:AG89,"&lt;&gt;NOR",G71:G89)</f>
        <v>0</v>
      </c>
      <c r="H70" s="171"/>
      <c r="I70" s="171">
        <f>SUM(I71:I89)</f>
        <v>0</v>
      </c>
      <c r="J70" s="171"/>
      <c r="K70" s="171">
        <f>SUM(K71:K89)</f>
        <v>0</v>
      </c>
      <c r="L70" s="171"/>
      <c r="M70" s="171">
        <f>SUM(M71:M89)</f>
        <v>0</v>
      </c>
      <c r="N70" s="170"/>
      <c r="O70" s="170">
        <f>SUM(O71:O89)</f>
        <v>0.1</v>
      </c>
      <c r="P70" s="170"/>
      <c r="Q70" s="170">
        <f>SUM(Q71:Q89)</f>
        <v>0</v>
      </c>
      <c r="R70" s="171"/>
      <c r="S70" s="171"/>
      <c r="T70" s="172"/>
      <c r="U70" s="166"/>
      <c r="V70" s="166">
        <f>SUM(V71:V89)</f>
        <v>0.18</v>
      </c>
      <c r="W70" s="166"/>
      <c r="X70" s="166"/>
      <c r="AG70" t="s">
        <v>144</v>
      </c>
    </row>
    <row r="71" spans="1:60" ht="22.5" outlineLevel="1" x14ac:dyDescent="0.2">
      <c r="A71" s="180">
        <v>26</v>
      </c>
      <c r="B71" s="181" t="s">
        <v>639</v>
      </c>
      <c r="C71" s="190" t="s">
        <v>640</v>
      </c>
      <c r="D71" s="182" t="s">
        <v>224</v>
      </c>
      <c r="E71" s="183">
        <v>49</v>
      </c>
      <c r="F71" s="184">
        <f t="shared" ref="F71:F79" si="16">H71+J71</f>
        <v>0</v>
      </c>
      <c r="G71" s="184">
        <f t="shared" ref="G71:G79" si="17">ROUND(E71*F71,2)</f>
        <v>0</v>
      </c>
      <c r="H71" s="185"/>
      <c r="I71" s="184">
        <f t="shared" ref="I71:I79" si="18">ROUND(E71*H71,2)</f>
        <v>0</v>
      </c>
      <c r="J71" s="185"/>
      <c r="K71" s="184">
        <f t="shared" ref="K71:K79" si="19">ROUND(E71*J71,2)</f>
        <v>0</v>
      </c>
      <c r="L71" s="184">
        <v>21</v>
      </c>
      <c r="M71" s="184">
        <f t="shared" ref="M71:M79" si="20">G71*(1+L71/100)</f>
        <v>0</v>
      </c>
      <c r="N71" s="183">
        <v>0</v>
      </c>
      <c r="O71" s="183">
        <f t="shared" ref="O71:O79" si="21">ROUND(E71*N71,2)</f>
        <v>0</v>
      </c>
      <c r="P71" s="183">
        <v>0</v>
      </c>
      <c r="Q71" s="183">
        <f t="shared" ref="Q71:Q79" si="22">ROUND(E71*P71,2)</f>
        <v>0</v>
      </c>
      <c r="R71" s="184"/>
      <c r="S71" s="184" t="s">
        <v>369</v>
      </c>
      <c r="T71" s="186" t="s">
        <v>370</v>
      </c>
      <c r="U71" s="160">
        <v>0</v>
      </c>
      <c r="V71" s="160">
        <f t="shared" ref="V71:V79" si="23">ROUND(E71*U71,2)</f>
        <v>0</v>
      </c>
      <c r="W71" s="160"/>
      <c r="X71" s="160" t="s">
        <v>150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151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80">
        <v>27</v>
      </c>
      <c r="B72" s="181" t="s">
        <v>641</v>
      </c>
      <c r="C72" s="190" t="s">
        <v>642</v>
      </c>
      <c r="D72" s="182" t="s">
        <v>224</v>
      </c>
      <c r="E72" s="183">
        <v>6</v>
      </c>
      <c r="F72" s="184">
        <f t="shared" si="16"/>
        <v>0</v>
      </c>
      <c r="G72" s="184">
        <f t="shared" si="17"/>
        <v>0</v>
      </c>
      <c r="H72" s="185"/>
      <c r="I72" s="184">
        <f t="shared" si="18"/>
        <v>0</v>
      </c>
      <c r="J72" s="185"/>
      <c r="K72" s="184">
        <f t="shared" si="19"/>
        <v>0</v>
      </c>
      <c r="L72" s="184">
        <v>21</v>
      </c>
      <c r="M72" s="184">
        <f t="shared" si="20"/>
        <v>0</v>
      </c>
      <c r="N72" s="183">
        <v>3.1E-4</v>
      </c>
      <c r="O72" s="183">
        <f t="shared" si="21"/>
        <v>0</v>
      </c>
      <c r="P72" s="183">
        <v>0</v>
      </c>
      <c r="Q72" s="183">
        <f t="shared" si="22"/>
        <v>0</v>
      </c>
      <c r="R72" s="184" t="s">
        <v>421</v>
      </c>
      <c r="S72" s="184" t="s">
        <v>148</v>
      </c>
      <c r="T72" s="186" t="s">
        <v>149</v>
      </c>
      <c r="U72" s="160">
        <v>0</v>
      </c>
      <c r="V72" s="160">
        <f t="shared" si="23"/>
        <v>0</v>
      </c>
      <c r="W72" s="160"/>
      <c r="X72" s="160" t="s">
        <v>422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423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80">
        <v>28</v>
      </c>
      <c r="B73" s="181" t="s">
        <v>643</v>
      </c>
      <c r="C73" s="190" t="s">
        <v>644</v>
      </c>
      <c r="D73" s="182" t="s">
        <v>224</v>
      </c>
      <c r="E73" s="183">
        <v>8</v>
      </c>
      <c r="F73" s="184">
        <f t="shared" si="16"/>
        <v>0</v>
      </c>
      <c r="G73" s="184">
        <f t="shared" si="17"/>
        <v>0</v>
      </c>
      <c r="H73" s="185"/>
      <c r="I73" s="184">
        <f t="shared" si="18"/>
        <v>0</v>
      </c>
      <c r="J73" s="185"/>
      <c r="K73" s="184">
        <f t="shared" si="19"/>
        <v>0</v>
      </c>
      <c r="L73" s="184">
        <v>21</v>
      </c>
      <c r="M73" s="184">
        <f t="shared" si="20"/>
        <v>0</v>
      </c>
      <c r="N73" s="183">
        <v>7.3999999999999999E-4</v>
      </c>
      <c r="O73" s="183">
        <f t="shared" si="21"/>
        <v>0.01</v>
      </c>
      <c r="P73" s="183">
        <v>0</v>
      </c>
      <c r="Q73" s="183">
        <f t="shared" si="22"/>
        <v>0</v>
      </c>
      <c r="R73" s="184" t="s">
        <v>421</v>
      </c>
      <c r="S73" s="184" t="s">
        <v>148</v>
      </c>
      <c r="T73" s="186" t="s">
        <v>149</v>
      </c>
      <c r="U73" s="160">
        <v>0</v>
      </c>
      <c r="V73" s="160">
        <f t="shared" si="23"/>
        <v>0</v>
      </c>
      <c r="W73" s="160"/>
      <c r="X73" s="160" t="s">
        <v>422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423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80">
        <v>29</v>
      </c>
      <c r="B74" s="181" t="s">
        <v>645</v>
      </c>
      <c r="C74" s="190" t="s">
        <v>646</v>
      </c>
      <c r="D74" s="182" t="s">
        <v>224</v>
      </c>
      <c r="E74" s="183">
        <v>35</v>
      </c>
      <c r="F74" s="184">
        <f t="shared" si="16"/>
        <v>0</v>
      </c>
      <c r="G74" s="184">
        <f t="shared" si="17"/>
        <v>0</v>
      </c>
      <c r="H74" s="185"/>
      <c r="I74" s="184">
        <f t="shared" si="18"/>
        <v>0</v>
      </c>
      <c r="J74" s="185"/>
      <c r="K74" s="184">
        <f t="shared" si="19"/>
        <v>0</v>
      </c>
      <c r="L74" s="184">
        <v>21</v>
      </c>
      <c r="M74" s="184">
        <f t="shared" si="20"/>
        <v>0</v>
      </c>
      <c r="N74" s="183">
        <v>1.1100000000000001E-3</v>
      </c>
      <c r="O74" s="183">
        <f t="shared" si="21"/>
        <v>0.04</v>
      </c>
      <c r="P74" s="183">
        <v>0</v>
      </c>
      <c r="Q74" s="183">
        <f t="shared" si="22"/>
        <v>0</v>
      </c>
      <c r="R74" s="184" t="s">
        <v>421</v>
      </c>
      <c r="S74" s="184" t="s">
        <v>148</v>
      </c>
      <c r="T74" s="186" t="s">
        <v>149</v>
      </c>
      <c r="U74" s="160">
        <v>0</v>
      </c>
      <c r="V74" s="160">
        <f t="shared" si="23"/>
        <v>0</v>
      </c>
      <c r="W74" s="160"/>
      <c r="X74" s="160" t="s">
        <v>422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423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outlineLevel="1" x14ac:dyDescent="0.2">
      <c r="A75" s="180">
        <v>30</v>
      </c>
      <c r="B75" s="181" t="s">
        <v>647</v>
      </c>
      <c r="C75" s="190" t="s">
        <v>648</v>
      </c>
      <c r="D75" s="182" t="s">
        <v>224</v>
      </c>
      <c r="E75" s="183">
        <v>7</v>
      </c>
      <c r="F75" s="184">
        <f t="shared" si="16"/>
        <v>0</v>
      </c>
      <c r="G75" s="184">
        <f t="shared" si="17"/>
        <v>0</v>
      </c>
      <c r="H75" s="185"/>
      <c r="I75" s="184">
        <f t="shared" si="18"/>
        <v>0</v>
      </c>
      <c r="J75" s="185"/>
      <c r="K75" s="184">
        <f t="shared" si="19"/>
        <v>0</v>
      </c>
      <c r="L75" s="184">
        <v>21</v>
      </c>
      <c r="M75" s="184">
        <f t="shared" si="20"/>
        <v>0</v>
      </c>
      <c r="N75" s="183">
        <v>1.23E-3</v>
      </c>
      <c r="O75" s="183">
        <f t="shared" si="21"/>
        <v>0.01</v>
      </c>
      <c r="P75" s="183">
        <v>0</v>
      </c>
      <c r="Q75" s="183">
        <f t="shared" si="22"/>
        <v>0</v>
      </c>
      <c r="R75" s="184" t="s">
        <v>421</v>
      </c>
      <c r="S75" s="184" t="s">
        <v>148</v>
      </c>
      <c r="T75" s="186" t="s">
        <v>149</v>
      </c>
      <c r="U75" s="160">
        <v>0</v>
      </c>
      <c r="V75" s="160">
        <f t="shared" si="23"/>
        <v>0</v>
      </c>
      <c r="W75" s="160"/>
      <c r="X75" s="160" t="s">
        <v>422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423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ht="22.5" outlineLevel="1" x14ac:dyDescent="0.2">
      <c r="A76" s="180">
        <v>31</v>
      </c>
      <c r="B76" s="181" t="s">
        <v>649</v>
      </c>
      <c r="C76" s="190" t="s">
        <v>650</v>
      </c>
      <c r="D76" s="182" t="s">
        <v>224</v>
      </c>
      <c r="E76" s="183">
        <v>12</v>
      </c>
      <c r="F76" s="184">
        <f t="shared" si="16"/>
        <v>0</v>
      </c>
      <c r="G76" s="184">
        <f t="shared" si="17"/>
        <v>0</v>
      </c>
      <c r="H76" s="185"/>
      <c r="I76" s="184">
        <f t="shared" si="18"/>
        <v>0</v>
      </c>
      <c r="J76" s="185"/>
      <c r="K76" s="184">
        <f t="shared" si="19"/>
        <v>0</v>
      </c>
      <c r="L76" s="184">
        <v>21</v>
      </c>
      <c r="M76" s="184">
        <f t="shared" si="20"/>
        <v>0</v>
      </c>
      <c r="N76" s="183">
        <v>0</v>
      </c>
      <c r="O76" s="183">
        <f t="shared" si="21"/>
        <v>0</v>
      </c>
      <c r="P76" s="183">
        <v>0</v>
      </c>
      <c r="Q76" s="183">
        <f t="shared" si="22"/>
        <v>0</v>
      </c>
      <c r="R76" s="184"/>
      <c r="S76" s="184" t="s">
        <v>369</v>
      </c>
      <c r="T76" s="186" t="s">
        <v>370</v>
      </c>
      <c r="U76" s="160">
        <v>0</v>
      </c>
      <c r="V76" s="160">
        <f t="shared" si="23"/>
        <v>0</v>
      </c>
      <c r="W76" s="160"/>
      <c r="X76" s="160" t="s">
        <v>422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423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80">
        <v>32</v>
      </c>
      <c r="B77" s="181" t="s">
        <v>651</v>
      </c>
      <c r="C77" s="190" t="s">
        <v>652</v>
      </c>
      <c r="D77" s="182" t="s">
        <v>224</v>
      </c>
      <c r="E77" s="183">
        <v>7</v>
      </c>
      <c r="F77" s="184">
        <f t="shared" si="16"/>
        <v>0</v>
      </c>
      <c r="G77" s="184">
        <f t="shared" si="17"/>
        <v>0</v>
      </c>
      <c r="H77" s="185"/>
      <c r="I77" s="184">
        <f t="shared" si="18"/>
        <v>0</v>
      </c>
      <c r="J77" s="185"/>
      <c r="K77" s="184">
        <f t="shared" si="19"/>
        <v>0</v>
      </c>
      <c r="L77" s="184">
        <v>21</v>
      </c>
      <c r="M77" s="184">
        <f t="shared" si="20"/>
        <v>0</v>
      </c>
      <c r="N77" s="183">
        <v>3.15E-3</v>
      </c>
      <c r="O77" s="183">
        <f t="shared" si="21"/>
        <v>0.02</v>
      </c>
      <c r="P77" s="183">
        <v>0</v>
      </c>
      <c r="Q77" s="183">
        <f t="shared" si="22"/>
        <v>0</v>
      </c>
      <c r="R77" s="184" t="s">
        <v>421</v>
      </c>
      <c r="S77" s="184" t="s">
        <v>148</v>
      </c>
      <c r="T77" s="186" t="s">
        <v>149</v>
      </c>
      <c r="U77" s="160">
        <v>0</v>
      </c>
      <c r="V77" s="160">
        <f t="shared" si="23"/>
        <v>0</v>
      </c>
      <c r="W77" s="160"/>
      <c r="X77" s="160" t="s">
        <v>422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423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80">
        <v>33</v>
      </c>
      <c r="B78" s="181" t="s">
        <v>653</v>
      </c>
      <c r="C78" s="190" t="s">
        <v>654</v>
      </c>
      <c r="D78" s="182" t="s">
        <v>224</v>
      </c>
      <c r="E78" s="183">
        <v>7</v>
      </c>
      <c r="F78" s="184">
        <f t="shared" si="16"/>
        <v>0</v>
      </c>
      <c r="G78" s="184">
        <f t="shared" si="17"/>
        <v>0</v>
      </c>
      <c r="H78" s="185"/>
      <c r="I78" s="184">
        <f t="shared" si="18"/>
        <v>0</v>
      </c>
      <c r="J78" s="185"/>
      <c r="K78" s="184">
        <f t="shared" si="19"/>
        <v>0</v>
      </c>
      <c r="L78" s="184">
        <v>21</v>
      </c>
      <c r="M78" s="184">
        <f t="shared" si="20"/>
        <v>0</v>
      </c>
      <c r="N78" s="183">
        <v>3.46E-3</v>
      </c>
      <c r="O78" s="183">
        <f t="shared" si="21"/>
        <v>0.02</v>
      </c>
      <c r="P78" s="183">
        <v>0</v>
      </c>
      <c r="Q78" s="183">
        <f t="shared" si="22"/>
        <v>0</v>
      </c>
      <c r="R78" s="184" t="s">
        <v>421</v>
      </c>
      <c r="S78" s="184" t="s">
        <v>148</v>
      </c>
      <c r="T78" s="186" t="s">
        <v>149</v>
      </c>
      <c r="U78" s="160">
        <v>0</v>
      </c>
      <c r="V78" s="160">
        <f t="shared" si="23"/>
        <v>0</v>
      </c>
      <c r="W78" s="160"/>
      <c r="X78" s="160" t="s">
        <v>422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423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73">
        <v>34</v>
      </c>
      <c r="B79" s="174" t="s">
        <v>655</v>
      </c>
      <c r="C79" s="191" t="s">
        <v>656</v>
      </c>
      <c r="D79" s="175" t="s">
        <v>179</v>
      </c>
      <c r="E79" s="176">
        <v>0.48670000000000002</v>
      </c>
      <c r="F79" s="177">
        <f t="shared" si="16"/>
        <v>0</v>
      </c>
      <c r="G79" s="177">
        <f t="shared" si="17"/>
        <v>0</v>
      </c>
      <c r="H79" s="178"/>
      <c r="I79" s="177">
        <f t="shared" si="18"/>
        <v>0</v>
      </c>
      <c r="J79" s="178"/>
      <c r="K79" s="177">
        <f t="shared" si="19"/>
        <v>0</v>
      </c>
      <c r="L79" s="177">
        <v>21</v>
      </c>
      <c r="M79" s="177">
        <f t="shared" si="20"/>
        <v>0</v>
      </c>
      <c r="N79" s="176">
        <v>1.1E-4</v>
      </c>
      <c r="O79" s="176">
        <f t="shared" si="21"/>
        <v>0</v>
      </c>
      <c r="P79" s="176">
        <v>0</v>
      </c>
      <c r="Q79" s="176">
        <f t="shared" si="22"/>
        <v>0</v>
      </c>
      <c r="R79" s="177"/>
      <c r="S79" s="177" t="s">
        <v>148</v>
      </c>
      <c r="T79" s="179" t="s">
        <v>149</v>
      </c>
      <c r="U79" s="160">
        <v>0.374</v>
      </c>
      <c r="V79" s="160">
        <f t="shared" si="23"/>
        <v>0.18</v>
      </c>
      <c r="W79" s="160"/>
      <c r="X79" s="160" t="s">
        <v>150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151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2" t="s">
        <v>657</v>
      </c>
      <c r="D80" s="162"/>
      <c r="E80" s="163">
        <v>0.49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49"/>
      <c r="Z80" s="149"/>
      <c r="AA80" s="149"/>
      <c r="AB80" s="149"/>
      <c r="AC80" s="149"/>
      <c r="AD80" s="149"/>
      <c r="AE80" s="149"/>
      <c r="AF80" s="149"/>
      <c r="AG80" s="149" t="s">
        <v>170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3">
        <v>35</v>
      </c>
      <c r="B81" s="174" t="s">
        <v>658</v>
      </c>
      <c r="C81" s="191" t="s">
        <v>659</v>
      </c>
      <c r="D81" s="175" t="s">
        <v>388</v>
      </c>
      <c r="E81" s="176">
        <v>2.5999999999999999E-3</v>
      </c>
      <c r="F81" s="177">
        <f>H81+J81</f>
        <v>0</v>
      </c>
      <c r="G81" s="177">
        <f>ROUND(E81*F81,2)</f>
        <v>0</v>
      </c>
      <c r="H81" s="178"/>
      <c r="I81" s="177">
        <f>ROUND(E81*H81,2)</f>
        <v>0</v>
      </c>
      <c r="J81" s="178"/>
      <c r="K81" s="177">
        <f>ROUND(E81*J81,2)</f>
        <v>0</v>
      </c>
      <c r="L81" s="177">
        <v>21</v>
      </c>
      <c r="M81" s="177">
        <f>G81*(1+L81/100)</f>
        <v>0</v>
      </c>
      <c r="N81" s="176">
        <v>1</v>
      </c>
      <c r="O81" s="176">
        <f>ROUND(E81*N81,2)</f>
        <v>0</v>
      </c>
      <c r="P81" s="176">
        <v>0</v>
      </c>
      <c r="Q81" s="176">
        <f>ROUND(E81*P81,2)</f>
        <v>0</v>
      </c>
      <c r="R81" s="177" t="s">
        <v>421</v>
      </c>
      <c r="S81" s="177" t="s">
        <v>148</v>
      </c>
      <c r="T81" s="179" t="s">
        <v>149</v>
      </c>
      <c r="U81" s="160">
        <v>0</v>
      </c>
      <c r="V81" s="160">
        <f>ROUND(E81*U81,2)</f>
        <v>0</v>
      </c>
      <c r="W81" s="160"/>
      <c r="X81" s="160" t="s">
        <v>422</v>
      </c>
      <c r="Y81" s="149"/>
      <c r="Z81" s="149"/>
      <c r="AA81" s="149"/>
      <c r="AB81" s="149"/>
      <c r="AC81" s="149"/>
      <c r="AD81" s="149"/>
      <c r="AE81" s="149"/>
      <c r="AF81" s="149"/>
      <c r="AG81" s="149" t="s">
        <v>423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92" t="s">
        <v>660</v>
      </c>
      <c r="D82" s="162"/>
      <c r="E82" s="163"/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49"/>
      <c r="Z82" s="149"/>
      <c r="AA82" s="149"/>
      <c r="AB82" s="149"/>
      <c r="AC82" s="149"/>
      <c r="AD82" s="149"/>
      <c r="AE82" s="149"/>
      <c r="AF82" s="149"/>
      <c r="AG82" s="149" t="s">
        <v>170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80">
        <v>36</v>
      </c>
      <c r="B83" s="181" t="s">
        <v>661</v>
      </c>
      <c r="C83" s="190" t="s">
        <v>662</v>
      </c>
      <c r="D83" s="182" t="s">
        <v>663</v>
      </c>
      <c r="E83" s="183">
        <v>12</v>
      </c>
      <c r="F83" s="184">
        <f t="shared" ref="F83:F89" si="24">H83+J83</f>
        <v>0</v>
      </c>
      <c r="G83" s="184">
        <f t="shared" ref="G83:G89" si="25">ROUND(E83*F83,2)</f>
        <v>0</v>
      </c>
      <c r="H83" s="185"/>
      <c r="I83" s="184">
        <f t="shared" ref="I83:I89" si="26">ROUND(E83*H83,2)</f>
        <v>0</v>
      </c>
      <c r="J83" s="185"/>
      <c r="K83" s="184">
        <f t="shared" ref="K83:K89" si="27">ROUND(E83*J83,2)</f>
        <v>0</v>
      </c>
      <c r="L83" s="184">
        <v>21</v>
      </c>
      <c r="M83" s="184">
        <f t="shared" ref="M83:M89" si="28">G83*(1+L83/100)</f>
        <v>0</v>
      </c>
      <c r="N83" s="183">
        <v>0</v>
      </c>
      <c r="O83" s="183">
        <f t="shared" ref="O83:O89" si="29">ROUND(E83*N83,2)</f>
        <v>0</v>
      </c>
      <c r="P83" s="183">
        <v>0</v>
      </c>
      <c r="Q83" s="183">
        <f t="shared" ref="Q83:Q89" si="30">ROUND(E83*P83,2)</f>
        <v>0</v>
      </c>
      <c r="R83" s="184"/>
      <c r="S83" s="184" t="s">
        <v>369</v>
      </c>
      <c r="T83" s="186" t="s">
        <v>370</v>
      </c>
      <c r="U83" s="160">
        <v>0</v>
      </c>
      <c r="V83" s="160">
        <f t="shared" ref="V83:V89" si="31">ROUND(E83*U83,2)</f>
        <v>0</v>
      </c>
      <c r="W83" s="160"/>
      <c r="X83" s="160" t="s">
        <v>422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423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80">
        <v>37</v>
      </c>
      <c r="B84" s="181" t="s">
        <v>664</v>
      </c>
      <c r="C84" s="190" t="s">
        <v>665</v>
      </c>
      <c r="D84" s="182" t="s">
        <v>147</v>
      </c>
      <c r="E84" s="183">
        <v>2</v>
      </c>
      <c r="F84" s="184">
        <f t="shared" si="24"/>
        <v>0</v>
      </c>
      <c r="G84" s="184">
        <f t="shared" si="25"/>
        <v>0</v>
      </c>
      <c r="H84" s="185"/>
      <c r="I84" s="184">
        <f t="shared" si="26"/>
        <v>0</v>
      </c>
      <c r="J84" s="185"/>
      <c r="K84" s="184">
        <f t="shared" si="27"/>
        <v>0</v>
      </c>
      <c r="L84" s="184">
        <v>21</v>
      </c>
      <c r="M84" s="184">
        <f t="shared" si="28"/>
        <v>0</v>
      </c>
      <c r="N84" s="183">
        <v>5.9999999999999995E-4</v>
      </c>
      <c r="O84" s="183">
        <f t="shared" si="29"/>
        <v>0</v>
      </c>
      <c r="P84" s="183">
        <v>0</v>
      </c>
      <c r="Q84" s="183">
        <f t="shared" si="30"/>
        <v>0</v>
      </c>
      <c r="R84" s="184" t="s">
        <v>421</v>
      </c>
      <c r="S84" s="184" t="s">
        <v>148</v>
      </c>
      <c r="T84" s="186" t="s">
        <v>149</v>
      </c>
      <c r="U84" s="160">
        <v>0</v>
      </c>
      <c r="V84" s="160">
        <f t="shared" si="31"/>
        <v>0</v>
      </c>
      <c r="W84" s="160"/>
      <c r="X84" s="160" t="s">
        <v>422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423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80">
        <v>38</v>
      </c>
      <c r="B85" s="181" t="s">
        <v>666</v>
      </c>
      <c r="C85" s="190" t="s">
        <v>667</v>
      </c>
      <c r="D85" s="182" t="s">
        <v>147</v>
      </c>
      <c r="E85" s="183">
        <v>2</v>
      </c>
      <c r="F85" s="184">
        <f t="shared" si="24"/>
        <v>0</v>
      </c>
      <c r="G85" s="184">
        <f t="shared" si="25"/>
        <v>0</v>
      </c>
      <c r="H85" s="185"/>
      <c r="I85" s="184">
        <f t="shared" si="26"/>
        <v>0</v>
      </c>
      <c r="J85" s="185"/>
      <c r="K85" s="184">
        <f t="shared" si="27"/>
        <v>0</v>
      </c>
      <c r="L85" s="184">
        <v>21</v>
      </c>
      <c r="M85" s="184">
        <f t="shared" si="28"/>
        <v>0</v>
      </c>
      <c r="N85" s="183">
        <v>6.9999999999999999E-4</v>
      </c>
      <c r="O85" s="183">
        <f t="shared" si="29"/>
        <v>0</v>
      </c>
      <c r="P85" s="183">
        <v>0</v>
      </c>
      <c r="Q85" s="183">
        <f t="shared" si="30"/>
        <v>0</v>
      </c>
      <c r="R85" s="184" t="s">
        <v>421</v>
      </c>
      <c r="S85" s="184" t="s">
        <v>148</v>
      </c>
      <c r="T85" s="186" t="s">
        <v>149</v>
      </c>
      <c r="U85" s="160">
        <v>0</v>
      </c>
      <c r="V85" s="160">
        <f t="shared" si="31"/>
        <v>0</v>
      </c>
      <c r="W85" s="160"/>
      <c r="X85" s="160" t="s">
        <v>422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423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80">
        <v>39</v>
      </c>
      <c r="B86" s="181" t="s">
        <v>668</v>
      </c>
      <c r="C86" s="190" t="s">
        <v>669</v>
      </c>
      <c r="D86" s="182" t="s">
        <v>147</v>
      </c>
      <c r="E86" s="183">
        <v>4</v>
      </c>
      <c r="F86" s="184">
        <f t="shared" si="24"/>
        <v>0</v>
      </c>
      <c r="G86" s="184">
        <f t="shared" si="25"/>
        <v>0</v>
      </c>
      <c r="H86" s="185"/>
      <c r="I86" s="184">
        <f t="shared" si="26"/>
        <v>0</v>
      </c>
      <c r="J86" s="185"/>
      <c r="K86" s="184">
        <f t="shared" si="27"/>
        <v>0</v>
      </c>
      <c r="L86" s="184">
        <v>21</v>
      </c>
      <c r="M86" s="184">
        <f t="shared" si="28"/>
        <v>0</v>
      </c>
      <c r="N86" s="183">
        <v>8.0000000000000004E-4</v>
      </c>
      <c r="O86" s="183">
        <f t="shared" si="29"/>
        <v>0</v>
      </c>
      <c r="P86" s="183">
        <v>0</v>
      </c>
      <c r="Q86" s="183">
        <f t="shared" si="30"/>
        <v>0</v>
      </c>
      <c r="R86" s="184" t="s">
        <v>421</v>
      </c>
      <c r="S86" s="184" t="s">
        <v>148</v>
      </c>
      <c r="T86" s="186" t="s">
        <v>149</v>
      </c>
      <c r="U86" s="160">
        <v>0</v>
      </c>
      <c r="V86" s="160">
        <f t="shared" si="31"/>
        <v>0</v>
      </c>
      <c r="W86" s="160"/>
      <c r="X86" s="160" t="s">
        <v>422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423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80">
        <v>40</v>
      </c>
      <c r="B87" s="181" t="s">
        <v>670</v>
      </c>
      <c r="C87" s="190" t="s">
        <v>671</v>
      </c>
      <c r="D87" s="182" t="s">
        <v>147</v>
      </c>
      <c r="E87" s="183">
        <v>2</v>
      </c>
      <c r="F87" s="184">
        <f t="shared" si="24"/>
        <v>0</v>
      </c>
      <c r="G87" s="184">
        <f t="shared" si="25"/>
        <v>0</v>
      </c>
      <c r="H87" s="185"/>
      <c r="I87" s="184">
        <f t="shared" si="26"/>
        <v>0</v>
      </c>
      <c r="J87" s="185"/>
      <c r="K87" s="184">
        <f t="shared" si="27"/>
        <v>0</v>
      </c>
      <c r="L87" s="184">
        <v>21</v>
      </c>
      <c r="M87" s="184">
        <f t="shared" si="28"/>
        <v>0</v>
      </c>
      <c r="N87" s="183">
        <v>1.1000000000000001E-3</v>
      </c>
      <c r="O87" s="183">
        <f t="shared" si="29"/>
        <v>0</v>
      </c>
      <c r="P87" s="183">
        <v>0</v>
      </c>
      <c r="Q87" s="183">
        <f t="shared" si="30"/>
        <v>0</v>
      </c>
      <c r="R87" s="184" t="s">
        <v>421</v>
      </c>
      <c r="S87" s="184" t="s">
        <v>148</v>
      </c>
      <c r="T87" s="186" t="s">
        <v>149</v>
      </c>
      <c r="U87" s="160">
        <v>0</v>
      </c>
      <c r="V87" s="160">
        <f t="shared" si="31"/>
        <v>0</v>
      </c>
      <c r="W87" s="160"/>
      <c r="X87" s="160" t="s">
        <v>422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423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3">
        <v>41</v>
      </c>
      <c r="B88" s="174" t="s">
        <v>672</v>
      </c>
      <c r="C88" s="191" t="s">
        <v>673</v>
      </c>
      <c r="D88" s="175" t="s">
        <v>147</v>
      </c>
      <c r="E88" s="176">
        <v>2</v>
      </c>
      <c r="F88" s="177">
        <f t="shared" si="24"/>
        <v>0</v>
      </c>
      <c r="G88" s="177">
        <f t="shared" si="25"/>
        <v>0</v>
      </c>
      <c r="H88" s="178"/>
      <c r="I88" s="177">
        <f t="shared" si="26"/>
        <v>0</v>
      </c>
      <c r="J88" s="178"/>
      <c r="K88" s="177">
        <f t="shared" si="27"/>
        <v>0</v>
      </c>
      <c r="L88" s="177">
        <v>21</v>
      </c>
      <c r="M88" s="177">
        <f t="shared" si="28"/>
        <v>0</v>
      </c>
      <c r="N88" s="176">
        <v>1.2999999999999999E-3</v>
      </c>
      <c r="O88" s="176">
        <f t="shared" si="29"/>
        <v>0</v>
      </c>
      <c r="P88" s="176">
        <v>0</v>
      </c>
      <c r="Q88" s="176">
        <f t="shared" si="30"/>
        <v>0</v>
      </c>
      <c r="R88" s="177" t="s">
        <v>421</v>
      </c>
      <c r="S88" s="177" t="s">
        <v>148</v>
      </c>
      <c r="T88" s="179" t="s">
        <v>149</v>
      </c>
      <c r="U88" s="160">
        <v>0</v>
      </c>
      <c r="V88" s="160">
        <f t="shared" si="31"/>
        <v>0</v>
      </c>
      <c r="W88" s="160"/>
      <c r="X88" s="160" t="s">
        <v>422</v>
      </c>
      <c r="Y88" s="149"/>
      <c r="Z88" s="149"/>
      <c r="AA88" s="149"/>
      <c r="AB88" s="149"/>
      <c r="AC88" s="149"/>
      <c r="AD88" s="149"/>
      <c r="AE88" s="149"/>
      <c r="AF88" s="149"/>
      <c r="AG88" s="149" t="s">
        <v>423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>
        <v>42</v>
      </c>
      <c r="B89" s="157" t="s">
        <v>674</v>
      </c>
      <c r="C89" s="194" t="s">
        <v>675</v>
      </c>
      <c r="D89" s="158" t="s">
        <v>0</v>
      </c>
      <c r="E89" s="187"/>
      <c r="F89" s="160">
        <f t="shared" si="24"/>
        <v>0</v>
      </c>
      <c r="G89" s="160">
        <f t="shared" si="25"/>
        <v>0</v>
      </c>
      <c r="H89" s="161"/>
      <c r="I89" s="160">
        <f t="shared" si="26"/>
        <v>0</v>
      </c>
      <c r="J89" s="161"/>
      <c r="K89" s="160">
        <f t="shared" si="27"/>
        <v>0</v>
      </c>
      <c r="L89" s="160">
        <v>21</v>
      </c>
      <c r="M89" s="160">
        <f t="shared" si="28"/>
        <v>0</v>
      </c>
      <c r="N89" s="159">
        <v>0</v>
      </c>
      <c r="O89" s="159">
        <f t="shared" si="29"/>
        <v>0</v>
      </c>
      <c r="P89" s="159">
        <v>0</v>
      </c>
      <c r="Q89" s="159">
        <f t="shared" si="30"/>
        <v>0</v>
      </c>
      <c r="R89" s="160"/>
      <c r="S89" s="160" t="s">
        <v>148</v>
      </c>
      <c r="T89" s="160" t="s">
        <v>149</v>
      </c>
      <c r="U89" s="160">
        <v>0</v>
      </c>
      <c r="V89" s="160">
        <f t="shared" si="31"/>
        <v>0</v>
      </c>
      <c r="W89" s="160"/>
      <c r="X89" s="160" t="s">
        <v>512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513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7" t="s">
        <v>143</v>
      </c>
      <c r="B90" s="168" t="s">
        <v>102</v>
      </c>
      <c r="C90" s="189" t="s">
        <v>103</v>
      </c>
      <c r="D90" s="169"/>
      <c r="E90" s="170"/>
      <c r="F90" s="171"/>
      <c r="G90" s="171">
        <f>SUMIF(AG91:AG224,"&lt;&gt;NOR",G91:G224)</f>
        <v>0</v>
      </c>
      <c r="H90" s="171"/>
      <c r="I90" s="171">
        <f>SUM(I91:I224)</f>
        <v>0</v>
      </c>
      <c r="J90" s="171"/>
      <c r="K90" s="171">
        <f>SUM(K91:K224)</f>
        <v>0</v>
      </c>
      <c r="L90" s="171"/>
      <c r="M90" s="171">
        <f>SUM(M91:M224)</f>
        <v>0</v>
      </c>
      <c r="N90" s="170"/>
      <c r="O90" s="170">
        <f>SUM(O91:O224)</f>
        <v>13.449999999999998</v>
      </c>
      <c r="P90" s="170"/>
      <c r="Q90" s="170">
        <f>SUM(Q91:Q224)</f>
        <v>0</v>
      </c>
      <c r="R90" s="171"/>
      <c r="S90" s="171"/>
      <c r="T90" s="172"/>
      <c r="U90" s="166"/>
      <c r="V90" s="166">
        <f>SUM(V91:V224)</f>
        <v>1250.5200000000002</v>
      </c>
      <c r="W90" s="166"/>
      <c r="X90" s="166"/>
      <c r="AG90" t="s">
        <v>144</v>
      </c>
    </row>
    <row r="91" spans="1:60" ht="22.5" outlineLevel="1" x14ac:dyDescent="0.2">
      <c r="A91" s="180">
        <v>43</v>
      </c>
      <c r="B91" s="181" t="s">
        <v>676</v>
      </c>
      <c r="C91" s="190" t="s">
        <v>677</v>
      </c>
      <c r="D91" s="182" t="s">
        <v>224</v>
      </c>
      <c r="E91" s="183">
        <v>192</v>
      </c>
      <c r="F91" s="184">
        <f t="shared" ref="F91:F122" si="32">H91+J91</f>
        <v>0</v>
      </c>
      <c r="G91" s="184">
        <f t="shared" ref="G91:G122" si="33">ROUND(E91*F91,2)</f>
        <v>0</v>
      </c>
      <c r="H91" s="185"/>
      <c r="I91" s="184">
        <f t="shared" ref="I91:I122" si="34">ROUND(E91*H91,2)</f>
        <v>0</v>
      </c>
      <c r="J91" s="185"/>
      <c r="K91" s="184">
        <f t="shared" ref="K91:K122" si="35">ROUND(E91*J91,2)</f>
        <v>0</v>
      </c>
      <c r="L91" s="184">
        <v>21</v>
      </c>
      <c r="M91" s="184">
        <f t="shared" ref="M91:M122" si="36">G91*(1+L91/100)</f>
        <v>0</v>
      </c>
      <c r="N91" s="183">
        <v>7.2000000000000005E-4</v>
      </c>
      <c r="O91" s="183">
        <f t="shared" ref="O91:O122" si="37">ROUND(E91*N91,2)</f>
        <v>0.14000000000000001</v>
      </c>
      <c r="P91" s="183">
        <v>0</v>
      </c>
      <c r="Q91" s="183">
        <f t="shared" ref="Q91:Q122" si="38">ROUND(E91*P91,2)</f>
        <v>0</v>
      </c>
      <c r="R91" s="184"/>
      <c r="S91" s="184" t="s">
        <v>148</v>
      </c>
      <c r="T91" s="186" t="s">
        <v>149</v>
      </c>
      <c r="U91" s="160">
        <v>0.97599999999999998</v>
      </c>
      <c r="V91" s="160">
        <f t="shared" ref="V91:V122" si="39">ROUND(E91*U91,2)</f>
        <v>187.39</v>
      </c>
      <c r="W91" s="160"/>
      <c r="X91" s="160" t="s">
        <v>150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151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80">
        <v>44</v>
      </c>
      <c r="B92" s="181" t="s">
        <v>678</v>
      </c>
      <c r="C92" s="190" t="s">
        <v>679</v>
      </c>
      <c r="D92" s="182" t="s">
        <v>224</v>
      </c>
      <c r="E92" s="183">
        <v>192</v>
      </c>
      <c r="F92" s="184">
        <f t="shared" si="32"/>
        <v>0</v>
      </c>
      <c r="G92" s="184">
        <f t="shared" si="33"/>
        <v>0</v>
      </c>
      <c r="H92" s="185"/>
      <c r="I92" s="184">
        <f t="shared" si="34"/>
        <v>0</v>
      </c>
      <c r="J92" s="185"/>
      <c r="K92" s="184">
        <f t="shared" si="35"/>
        <v>0</v>
      </c>
      <c r="L92" s="184">
        <v>21</v>
      </c>
      <c r="M92" s="184">
        <f t="shared" si="36"/>
        <v>0</v>
      </c>
      <c r="N92" s="183">
        <v>1.9599999999999999E-2</v>
      </c>
      <c r="O92" s="183">
        <f t="shared" si="37"/>
        <v>3.76</v>
      </c>
      <c r="P92" s="183">
        <v>0</v>
      </c>
      <c r="Q92" s="183">
        <f t="shared" si="38"/>
        <v>0</v>
      </c>
      <c r="R92" s="184" t="s">
        <v>421</v>
      </c>
      <c r="S92" s="184" t="s">
        <v>148</v>
      </c>
      <c r="T92" s="186" t="s">
        <v>149</v>
      </c>
      <c r="U92" s="160">
        <v>0</v>
      </c>
      <c r="V92" s="160">
        <f t="shared" si="39"/>
        <v>0</v>
      </c>
      <c r="W92" s="160"/>
      <c r="X92" s="160" t="s">
        <v>422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423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 x14ac:dyDescent="0.2">
      <c r="A93" s="180">
        <v>45</v>
      </c>
      <c r="B93" s="181" t="s">
        <v>680</v>
      </c>
      <c r="C93" s="190" t="s">
        <v>681</v>
      </c>
      <c r="D93" s="182" t="s">
        <v>224</v>
      </c>
      <c r="E93" s="183">
        <v>288</v>
      </c>
      <c r="F93" s="184">
        <f t="shared" si="32"/>
        <v>0</v>
      </c>
      <c r="G93" s="184">
        <f t="shared" si="33"/>
        <v>0</v>
      </c>
      <c r="H93" s="185"/>
      <c r="I93" s="184">
        <f t="shared" si="34"/>
        <v>0</v>
      </c>
      <c r="J93" s="185"/>
      <c r="K93" s="184">
        <f t="shared" si="35"/>
        <v>0</v>
      </c>
      <c r="L93" s="184">
        <v>21</v>
      </c>
      <c r="M93" s="184">
        <f t="shared" si="36"/>
        <v>0</v>
      </c>
      <c r="N93" s="183">
        <v>6.0999999999999997E-4</v>
      </c>
      <c r="O93" s="183">
        <f t="shared" si="37"/>
        <v>0.18</v>
      </c>
      <c r="P93" s="183">
        <v>0</v>
      </c>
      <c r="Q93" s="183">
        <f t="shared" si="38"/>
        <v>0</v>
      </c>
      <c r="R93" s="184"/>
      <c r="S93" s="184" t="s">
        <v>148</v>
      </c>
      <c r="T93" s="186" t="s">
        <v>149</v>
      </c>
      <c r="U93" s="160">
        <v>0.95599999999999996</v>
      </c>
      <c r="V93" s="160">
        <f t="shared" si="39"/>
        <v>275.33</v>
      </c>
      <c r="W93" s="160"/>
      <c r="X93" s="160" t="s">
        <v>150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151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80">
        <v>46</v>
      </c>
      <c r="B94" s="181" t="s">
        <v>682</v>
      </c>
      <c r="C94" s="190" t="s">
        <v>683</v>
      </c>
      <c r="D94" s="182" t="s">
        <v>224</v>
      </c>
      <c r="E94" s="183">
        <v>288</v>
      </c>
      <c r="F94" s="184">
        <f t="shared" si="32"/>
        <v>0</v>
      </c>
      <c r="G94" s="184">
        <f t="shared" si="33"/>
        <v>0</v>
      </c>
      <c r="H94" s="185"/>
      <c r="I94" s="184">
        <f t="shared" si="34"/>
        <v>0</v>
      </c>
      <c r="J94" s="185"/>
      <c r="K94" s="184">
        <f t="shared" si="35"/>
        <v>0</v>
      </c>
      <c r="L94" s="184">
        <v>21</v>
      </c>
      <c r="M94" s="184">
        <f t="shared" si="36"/>
        <v>0</v>
      </c>
      <c r="N94" s="183">
        <v>1.4710000000000001E-2</v>
      </c>
      <c r="O94" s="183">
        <f t="shared" si="37"/>
        <v>4.24</v>
      </c>
      <c r="P94" s="183">
        <v>0</v>
      </c>
      <c r="Q94" s="183">
        <f t="shared" si="38"/>
        <v>0</v>
      </c>
      <c r="R94" s="184" t="s">
        <v>421</v>
      </c>
      <c r="S94" s="184" t="s">
        <v>148</v>
      </c>
      <c r="T94" s="186" t="s">
        <v>149</v>
      </c>
      <c r="U94" s="160">
        <v>0</v>
      </c>
      <c r="V94" s="160">
        <f t="shared" si="39"/>
        <v>0</v>
      </c>
      <c r="W94" s="160"/>
      <c r="X94" s="160" t="s">
        <v>422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423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80">
        <v>47</v>
      </c>
      <c r="B95" s="181" t="s">
        <v>684</v>
      </c>
      <c r="C95" s="190" t="s">
        <v>685</v>
      </c>
      <c r="D95" s="182" t="s">
        <v>224</v>
      </c>
      <c r="E95" s="183">
        <v>60</v>
      </c>
      <c r="F95" s="184">
        <f t="shared" si="32"/>
        <v>0</v>
      </c>
      <c r="G95" s="184">
        <f t="shared" si="33"/>
        <v>0</v>
      </c>
      <c r="H95" s="185"/>
      <c r="I95" s="184">
        <f t="shared" si="34"/>
        <v>0</v>
      </c>
      <c r="J95" s="185"/>
      <c r="K95" s="184">
        <f t="shared" si="35"/>
        <v>0</v>
      </c>
      <c r="L95" s="184">
        <v>21</v>
      </c>
      <c r="M95" s="184">
        <f t="shared" si="36"/>
        <v>0</v>
      </c>
      <c r="N95" s="183">
        <v>5.4000000000000001E-4</v>
      </c>
      <c r="O95" s="183">
        <f t="shared" si="37"/>
        <v>0.03</v>
      </c>
      <c r="P95" s="183">
        <v>0</v>
      </c>
      <c r="Q95" s="183">
        <f t="shared" si="38"/>
        <v>0</v>
      </c>
      <c r="R95" s="184"/>
      <c r="S95" s="184" t="s">
        <v>148</v>
      </c>
      <c r="T95" s="186" t="s">
        <v>149</v>
      </c>
      <c r="U95" s="160">
        <v>0.82599999999999996</v>
      </c>
      <c r="V95" s="160">
        <f t="shared" si="39"/>
        <v>49.56</v>
      </c>
      <c r="W95" s="160"/>
      <c r="X95" s="160" t="s">
        <v>150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151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80">
        <v>48</v>
      </c>
      <c r="B96" s="181" t="s">
        <v>686</v>
      </c>
      <c r="C96" s="190" t="s">
        <v>687</v>
      </c>
      <c r="D96" s="182" t="s">
        <v>224</v>
      </c>
      <c r="E96" s="183">
        <v>60</v>
      </c>
      <c r="F96" s="184">
        <f t="shared" si="32"/>
        <v>0</v>
      </c>
      <c r="G96" s="184">
        <f t="shared" si="33"/>
        <v>0</v>
      </c>
      <c r="H96" s="185"/>
      <c r="I96" s="184">
        <f t="shared" si="34"/>
        <v>0</v>
      </c>
      <c r="J96" s="185"/>
      <c r="K96" s="184">
        <f t="shared" si="35"/>
        <v>0</v>
      </c>
      <c r="L96" s="184">
        <v>21</v>
      </c>
      <c r="M96" s="184">
        <f t="shared" si="36"/>
        <v>0</v>
      </c>
      <c r="N96" s="183">
        <v>1.0489999999999999E-2</v>
      </c>
      <c r="O96" s="183">
        <f t="shared" si="37"/>
        <v>0.63</v>
      </c>
      <c r="P96" s="183">
        <v>0</v>
      </c>
      <c r="Q96" s="183">
        <f t="shared" si="38"/>
        <v>0</v>
      </c>
      <c r="R96" s="184" t="s">
        <v>421</v>
      </c>
      <c r="S96" s="184" t="s">
        <v>148</v>
      </c>
      <c r="T96" s="186" t="s">
        <v>149</v>
      </c>
      <c r="U96" s="160">
        <v>0</v>
      </c>
      <c r="V96" s="160">
        <f t="shared" si="39"/>
        <v>0</v>
      </c>
      <c r="W96" s="160"/>
      <c r="X96" s="160" t="s">
        <v>422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423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22.5" outlineLevel="1" x14ac:dyDescent="0.2">
      <c r="A97" s="180">
        <v>49</v>
      </c>
      <c r="B97" s="181" t="s">
        <v>688</v>
      </c>
      <c r="C97" s="190" t="s">
        <v>689</v>
      </c>
      <c r="D97" s="182" t="s">
        <v>224</v>
      </c>
      <c r="E97" s="183">
        <v>252</v>
      </c>
      <c r="F97" s="184">
        <f t="shared" si="32"/>
        <v>0</v>
      </c>
      <c r="G97" s="184">
        <f t="shared" si="33"/>
        <v>0</v>
      </c>
      <c r="H97" s="185"/>
      <c r="I97" s="184">
        <f t="shared" si="34"/>
        <v>0</v>
      </c>
      <c r="J97" s="185"/>
      <c r="K97" s="184">
        <f t="shared" si="35"/>
        <v>0</v>
      </c>
      <c r="L97" s="184">
        <v>21</v>
      </c>
      <c r="M97" s="184">
        <f t="shared" si="36"/>
        <v>0</v>
      </c>
      <c r="N97" s="183">
        <v>5.0000000000000001E-4</v>
      </c>
      <c r="O97" s="183">
        <f t="shared" si="37"/>
        <v>0.13</v>
      </c>
      <c r="P97" s="183">
        <v>0</v>
      </c>
      <c r="Q97" s="183">
        <f t="shared" si="38"/>
        <v>0</v>
      </c>
      <c r="R97" s="184"/>
      <c r="S97" s="184" t="s">
        <v>148</v>
      </c>
      <c r="T97" s="186" t="s">
        <v>149</v>
      </c>
      <c r="U97" s="160">
        <v>0.79600000000000004</v>
      </c>
      <c r="V97" s="160">
        <f t="shared" si="39"/>
        <v>200.59</v>
      </c>
      <c r="W97" s="160"/>
      <c r="X97" s="160" t="s">
        <v>150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151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80">
        <v>50</v>
      </c>
      <c r="B98" s="181" t="s">
        <v>690</v>
      </c>
      <c r="C98" s="190" t="s">
        <v>691</v>
      </c>
      <c r="D98" s="182" t="s">
        <v>224</v>
      </c>
      <c r="E98" s="183">
        <v>252</v>
      </c>
      <c r="F98" s="184">
        <f t="shared" si="32"/>
        <v>0</v>
      </c>
      <c r="G98" s="184">
        <f t="shared" si="33"/>
        <v>0</v>
      </c>
      <c r="H98" s="185"/>
      <c r="I98" s="184">
        <f t="shared" si="34"/>
        <v>0</v>
      </c>
      <c r="J98" s="185"/>
      <c r="K98" s="184">
        <f t="shared" si="35"/>
        <v>0</v>
      </c>
      <c r="L98" s="184">
        <v>21</v>
      </c>
      <c r="M98" s="184">
        <f t="shared" si="36"/>
        <v>0</v>
      </c>
      <c r="N98" s="183">
        <v>8.2199999999999999E-3</v>
      </c>
      <c r="O98" s="183">
        <f t="shared" si="37"/>
        <v>2.0699999999999998</v>
      </c>
      <c r="P98" s="183">
        <v>0</v>
      </c>
      <c r="Q98" s="183">
        <f t="shared" si="38"/>
        <v>0</v>
      </c>
      <c r="R98" s="184" t="s">
        <v>421</v>
      </c>
      <c r="S98" s="184" t="s">
        <v>148</v>
      </c>
      <c r="T98" s="186" t="s">
        <v>149</v>
      </c>
      <c r="U98" s="160">
        <v>0</v>
      </c>
      <c r="V98" s="160">
        <f t="shared" si="39"/>
        <v>0</v>
      </c>
      <c r="W98" s="160"/>
      <c r="X98" s="160" t="s">
        <v>422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423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2.5" outlineLevel="1" x14ac:dyDescent="0.2">
      <c r="A99" s="180">
        <v>51</v>
      </c>
      <c r="B99" s="181" t="s">
        <v>692</v>
      </c>
      <c r="C99" s="190" t="s">
        <v>693</v>
      </c>
      <c r="D99" s="182" t="s">
        <v>224</v>
      </c>
      <c r="E99" s="183">
        <v>108</v>
      </c>
      <c r="F99" s="184">
        <f t="shared" si="32"/>
        <v>0</v>
      </c>
      <c r="G99" s="184">
        <f t="shared" si="33"/>
        <v>0</v>
      </c>
      <c r="H99" s="185"/>
      <c r="I99" s="184">
        <f t="shared" si="34"/>
        <v>0</v>
      </c>
      <c r="J99" s="185"/>
      <c r="K99" s="184">
        <f t="shared" si="35"/>
        <v>0</v>
      </c>
      <c r="L99" s="184">
        <v>21</v>
      </c>
      <c r="M99" s="184">
        <f t="shared" si="36"/>
        <v>0</v>
      </c>
      <c r="N99" s="183">
        <v>4.6000000000000001E-4</v>
      </c>
      <c r="O99" s="183">
        <f t="shared" si="37"/>
        <v>0.05</v>
      </c>
      <c r="P99" s="183">
        <v>0</v>
      </c>
      <c r="Q99" s="183">
        <f t="shared" si="38"/>
        <v>0</v>
      </c>
      <c r="R99" s="184"/>
      <c r="S99" s="184" t="s">
        <v>148</v>
      </c>
      <c r="T99" s="186" t="s">
        <v>149</v>
      </c>
      <c r="U99" s="160">
        <v>0.79600000000000004</v>
      </c>
      <c r="V99" s="160">
        <f t="shared" si="39"/>
        <v>85.97</v>
      </c>
      <c r="W99" s="160"/>
      <c r="X99" s="160" t="s">
        <v>150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151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80">
        <v>52</v>
      </c>
      <c r="B100" s="181" t="s">
        <v>694</v>
      </c>
      <c r="C100" s="190" t="s">
        <v>695</v>
      </c>
      <c r="D100" s="182" t="s">
        <v>224</v>
      </c>
      <c r="E100" s="183">
        <v>108</v>
      </c>
      <c r="F100" s="184">
        <f t="shared" si="32"/>
        <v>0</v>
      </c>
      <c r="G100" s="184">
        <f t="shared" si="33"/>
        <v>0</v>
      </c>
      <c r="H100" s="185"/>
      <c r="I100" s="184">
        <f t="shared" si="34"/>
        <v>0</v>
      </c>
      <c r="J100" s="185"/>
      <c r="K100" s="184">
        <f t="shared" si="35"/>
        <v>0</v>
      </c>
      <c r="L100" s="184">
        <v>21</v>
      </c>
      <c r="M100" s="184">
        <f t="shared" si="36"/>
        <v>0</v>
      </c>
      <c r="N100" s="183">
        <v>6.1900000000000002E-3</v>
      </c>
      <c r="O100" s="183">
        <f t="shared" si="37"/>
        <v>0.67</v>
      </c>
      <c r="P100" s="183">
        <v>0</v>
      </c>
      <c r="Q100" s="183">
        <f t="shared" si="38"/>
        <v>0</v>
      </c>
      <c r="R100" s="184" t="s">
        <v>421</v>
      </c>
      <c r="S100" s="184" t="s">
        <v>148</v>
      </c>
      <c r="T100" s="186" t="s">
        <v>149</v>
      </c>
      <c r="U100" s="160">
        <v>0</v>
      </c>
      <c r="V100" s="160">
        <f t="shared" si="39"/>
        <v>0</v>
      </c>
      <c r="W100" s="160"/>
      <c r="X100" s="160" t="s">
        <v>422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423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ht="22.5" outlineLevel="1" x14ac:dyDescent="0.2">
      <c r="A101" s="180">
        <v>53</v>
      </c>
      <c r="B101" s="181" t="s">
        <v>696</v>
      </c>
      <c r="C101" s="190" t="s">
        <v>697</v>
      </c>
      <c r="D101" s="182" t="s">
        <v>224</v>
      </c>
      <c r="E101" s="183">
        <v>48</v>
      </c>
      <c r="F101" s="184">
        <f t="shared" si="32"/>
        <v>0</v>
      </c>
      <c r="G101" s="184">
        <f t="shared" si="33"/>
        <v>0</v>
      </c>
      <c r="H101" s="185"/>
      <c r="I101" s="184">
        <f t="shared" si="34"/>
        <v>0</v>
      </c>
      <c r="J101" s="185"/>
      <c r="K101" s="184">
        <f t="shared" si="35"/>
        <v>0</v>
      </c>
      <c r="L101" s="184">
        <v>21</v>
      </c>
      <c r="M101" s="184">
        <f t="shared" si="36"/>
        <v>0</v>
      </c>
      <c r="N101" s="183">
        <v>4.0999999999999999E-4</v>
      </c>
      <c r="O101" s="183">
        <f t="shared" si="37"/>
        <v>0.02</v>
      </c>
      <c r="P101" s="183">
        <v>0</v>
      </c>
      <c r="Q101" s="183">
        <f t="shared" si="38"/>
        <v>0</v>
      </c>
      <c r="R101" s="184"/>
      <c r="S101" s="184" t="s">
        <v>148</v>
      </c>
      <c r="T101" s="186" t="s">
        <v>149</v>
      </c>
      <c r="U101" s="160">
        <v>0.78600000000000003</v>
      </c>
      <c r="V101" s="160">
        <f t="shared" si="39"/>
        <v>37.729999999999997</v>
      </c>
      <c r="W101" s="160"/>
      <c r="X101" s="160" t="s">
        <v>150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151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80">
        <v>54</v>
      </c>
      <c r="B102" s="181" t="s">
        <v>698</v>
      </c>
      <c r="C102" s="190" t="s">
        <v>699</v>
      </c>
      <c r="D102" s="182" t="s">
        <v>224</v>
      </c>
      <c r="E102" s="183">
        <v>48</v>
      </c>
      <c r="F102" s="184">
        <f t="shared" si="32"/>
        <v>0</v>
      </c>
      <c r="G102" s="184">
        <f t="shared" si="33"/>
        <v>0</v>
      </c>
      <c r="H102" s="185"/>
      <c r="I102" s="184">
        <f t="shared" si="34"/>
        <v>0</v>
      </c>
      <c r="J102" s="185"/>
      <c r="K102" s="184">
        <f t="shared" si="35"/>
        <v>0</v>
      </c>
      <c r="L102" s="184">
        <v>21</v>
      </c>
      <c r="M102" s="184">
        <f t="shared" si="36"/>
        <v>0</v>
      </c>
      <c r="N102" s="183">
        <v>4.8799999999999998E-3</v>
      </c>
      <c r="O102" s="183">
        <f t="shared" si="37"/>
        <v>0.23</v>
      </c>
      <c r="P102" s="183">
        <v>0</v>
      </c>
      <c r="Q102" s="183">
        <f t="shared" si="38"/>
        <v>0</v>
      </c>
      <c r="R102" s="184" t="s">
        <v>421</v>
      </c>
      <c r="S102" s="184" t="s">
        <v>148</v>
      </c>
      <c r="T102" s="186" t="s">
        <v>149</v>
      </c>
      <c r="U102" s="160">
        <v>0</v>
      </c>
      <c r="V102" s="160">
        <f t="shared" si="39"/>
        <v>0</v>
      </c>
      <c r="W102" s="160"/>
      <c r="X102" s="160" t="s">
        <v>422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423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1" x14ac:dyDescent="0.2">
      <c r="A103" s="180">
        <v>55</v>
      </c>
      <c r="B103" s="181" t="s">
        <v>700</v>
      </c>
      <c r="C103" s="190" t="s">
        <v>701</v>
      </c>
      <c r="D103" s="182" t="s">
        <v>224</v>
      </c>
      <c r="E103" s="183">
        <v>36</v>
      </c>
      <c r="F103" s="184">
        <f t="shared" si="32"/>
        <v>0</v>
      </c>
      <c r="G103" s="184">
        <f t="shared" si="33"/>
        <v>0</v>
      </c>
      <c r="H103" s="185"/>
      <c r="I103" s="184">
        <f t="shared" si="34"/>
        <v>0</v>
      </c>
      <c r="J103" s="185"/>
      <c r="K103" s="184">
        <f t="shared" si="35"/>
        <v>0</v>
      </c>
      <c r="L103" s="184">
        <v>21</v>
      </c>
      <c r="M103" s="184">
        <f t="shared" si="36"/>
        <v>0</v>
      </c>
      <c r="N103" s="183">
        <v>3.8999999999999999E-4</v>
      </c>
      <c r="O103" s="183">
        <f t="shared" si="37"/>
        <v>0.01</v>
      </c>
      <c r="P103" s="183">
        <v>0</v>
      </c>
      <c r="Q103" s="183">
        <f t="shared" si="38"/>
        <v>0</v>
      </c>
      <c r="R103" s="184"/>
      <c r="S103" s="184" t="s">
        <v>148</v>
      </c>
      <c r="T103" s="186" t="s">
        <v>149</v>
      </c>
      <c r="U103" s="160">
        <v>0.746</v>
      </c>
      <c r="V103" s="160">
        <f t="shared" si="39"/>
        <v>26.86</v>
      </c>
      <c r="W103" s="160"/>
      <c r="X103" s="160" t="s">
        <v>150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151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80">
        <v>56</v>
      </c>
      <c r="B104" s="181" t="s">
        <v>702</v>
      </c>
      <c r="C104" s="190" t="s">
        <v>703</v>
      </c>
      <c r="D104" s="182" t="s">
        <v>224</v>
      </c>
      <c r="E104" s="183">
        <v>36</v>
      </c>
      <c r="F104" s="184">
        <f t="shared" si="32"/>
        <v>0</v>
      </c>
      <c r="G104" s="184">
        <f t="shared" si="33"/>
        <v>0</v>
      </c>
      <c r="H104" s="185"/>
      <c r="I104" s="184">
        <f t="shared" si="34"/>
        <v>0</v>
      </c>
      <c r="J104" s="185"/>
      <c r="K104" s="184">
        <f t="shared" si="35"/>
        <v>0</v>
      </c>
      <c r="L104" s="184">
        <v>21</v>
      </c>
      <c r="M104" s="184">
        <f t="shared" si="36"/>
        <v>0</v>
      </c>
      <c r="N104" s="183">
        <v>4.4900000000000001E-3</v>
      </c>
      <c r="O104" s="183">
        <f t="shared" si="37"/>
        <v>0.16</v>
      </c>
      <c r="P104" s="183">
        <v>0</v>
      </c>
      <c r="Q104" s="183">
        <f t="shared" si="38"/>
        <v>0</v>
      </c>
      <c r="R104" s="184" t="s">
        <v>421</v>
      </c>
      <c r="S104" s="184" t="s">
        <v>148</v>
      </c>
      <c r="T104" s="186" t="s">
        <v>149</v>
      </c>
      <c r="U104" s="160">
        <v>0</v>
      </c>
      <c r="V104" s="160">
        <f t="shared" si="39"/>
        <v>0</v>
      </c>
      <c r="W104" s="160"/>
      <c r="X104" s="160" t="s">
        <v>422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423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22.5" outlineLevel="1" x14ac:dyDescent="0.2">
      <c r="A105" s="180">
        <v>57</v>
      </c>
      <c r="B105" s="181" t="s">
        <v>704</v>
      </c>
      <c r="C105" s="190" t="s">
        <v>705</v>
      </c>
      <c r="D105" s="182" t="s">
        <v>224</v>
      </c>
      <c r="E105" s="183">
        <v>24</v>
      </c>
      <c r="F105" s="184">
        <f t="shared" si="32"/>
        <v>0</v>
      </c>
      <c r="G105" s="184">
        <f t="shared" si="33"/>
        <v>0</v>
      </c>
      <c r="H105" s="185"/>
      <c r="I105" s="184">
        <f t="shared" si="34"/>
        <v>0</v>
      </c>
      <c r="J105" s="185"/>
      <c r="K105" s="184">
        <f t="shared" si="35"/>
        <v>0</v>
      </c>
      <c r="L105" s="184">
        <v>21</v>
      </c>
      <c r="M105" s="184">
        <f t="shared" si="36"/>
        <v>0</v>
      </c>
      <c r="N105" s="183">
        <v>5.4000000000000001E-4</v>
      </c>
      <c r="O105" s="183">
        <f t="shared" si="37"/>
        <v>0.01</v>
      </c>
      <c r="P105" s="183">
        <v>0</v>
      </c>
      <c r="Q105" s="183">
        <f t="shared" si="38"/>
        <v>0</v>
      </c>
      <c r="R105" s="184"/>
      <c r="S105" s="184" t="s">
        <v>148</v>
      </c>
      <c r="T105" s="186" t="s">
        <v>149</v>
      </c>
      <c r="U105" s="160">
        <v>0.82599999999999996</v>
      </c>
      <c r="V105" s="160">
        <f t="shared" si="39"/>
        <v>19.82</v>
      </c>
      <c r="W105" s="160"/>
      <c r="X105" s="160" t="s">
        <v>150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151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80">
        <v>58</v>
      </c>
      <c r="B106" s="181" t="s">
        <v>706</v>
      </c>
      <c r="C106" s="190" t="s">
        <v>707</v>
      </c>
      <c r="D106" s="182" t="s">
        <v>224</v>
      </c>
      <c r="E106" s="183">
        <v>6</v>
      </c>
      <c r="F106" s="184">
        <f t="shared" si="32"/>
        <v>0</v>
      </c>
      <c r="G106" s="184">
        <f t="shared" si="33"/>
        <v>0</v>
      </c>
      <c r="H106" s="185"/>
      <c r="I106" s="184">
        <f t="shared" si="34"/>
        <v>0</v>
      </c>
      <c r="J106" s="185"/>
      <c r="K106" s="184">
        <f t="shared" si="35"/>
        <v>0</v>
      </c>
      <c r="L106" s="184">
        <v>21</v>
      </c>
      <c r="M106" s="184">
        <f t="shared" si="36"/>
        <v>0</v>
      </c>
      <c r="N106" s="183">
        <v>0</v>
      </c>
      <c r="O106" s="183">
        <f t="shared" si="37"/>
        <v>0</v>
      </c>
      <c r="P106" s="183">
        <v>0</v>
      </c>
      <c r="Q106" s="183">
        <f t="shared" si="38"/>
        <v>0</v>
      </c>
      <c r="R106" s="184"/>
      <c r="S106" s="184" t="s">
        <v>369</v>
      </c>
      <c r="T106" s="186" t="s">
        <v>370</v>
      </c>
      <c r="U106" s="160">
        <v>0</v>
      </c>
      <c r="V106" s="160">
        <f t="shared" si="39"/>
        <v>0</v>
      </c>
      <c r="W106" s="160"/>
      <c r="X106" s="160" t="s">
        <v>422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423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22.5" outlineLevel="1" x14ac:dyDescent="0.2">
      <c r="A107" s="180">
        <v>59</v>
      </c>
      <c r="B107" s="181" t="s">
        <v>688</v>
      </c>
      <c r="C107" s="190" t="s">
        <v>689</v>
      </c>
      <c r="D107" s="182" t="s">
        <v>224</v>
      </c>
      <c r="E107" s="183">
        <v>48</v>
      </c>
      <c r="F107" s="184">
        <f t="shared" si="32"/>
        <v>0</v>
      </c>
      <c r="G107" s="184">
        <f t="shared" si="33"/>
        <v>0</v>
      </c>
      <c r="H107" s="185"/>
      <c r="I107" s="184">
        <f t="shared" si="34"/>
        <v>0</v>
      </c>
      <c r="J107" s="185"/>
      <c r="K107" s="184">
        <f t="shared" si="35"/>
        <v>0</v>
      </c>
      <c r="L107" s="184">
        <v>21</v>
      </c>
      <c r="M107" s="184">
        <f t="shared" si="36"/>
        <v>0</v>
      </c>
      <c r="N107" s="183">
        <v>5.0000000000000001E-4</v>
      </c>
      <c r="O107" s="183">
        <f t="shared" si="37"/>
        <v>0.02</v>
      </c>
      <c r="P107" s="183">
        <v>0</v>
      </c>
      <c r="Q107" s="183">
        <f t="shared" si="38"/>
        <v>0</v>
      </c>
      <c r="R107" s="184"/>
      <c r="S107" s="184" t="s">
        <v>148</v>
      </c>
      <c r="T107" s="186" t="s">
        <v>149</v>
      </c>
      <c r="U107" s="160">
        <v>0.79600000000000004</v>
      </c>
      <c r="V107" s="160">
        <f t="shared" si="39"/>
        <v>38.21</v>
      </c>
      <c r="W107" s="160"/>
      <c r="X107" s="160" t="s">
        <v>150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151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80">
        <v>60</v>
      </c>
      <c r="B108" s="181" t="s">
        <v>708</v>
      </c>
      <c r="C108" s="190" t="s">
        <v>709</v>
      </c>
      <c r="D108" s="182" t="s">
        <v>224</v>
      </c>
      <c r="E108" s="183">
        <v>48</v>
      </c>
      <c r="F108" s="184">
        <f t="shared" si="32"/>
        <v>0</v>
      </c>
      <c r="G108" s="184">
        <f t="shared" si="33"/>
        <v>0</v>
      </c>
      <c r="H108" s="185"/>
      <c r="I108" s="184">
        <f t="shared" si="34"/>
        <v>0</v>
      </c>
      <c r="J108" s="185"/>
      <c r="K108" s="184">
        <f t="shared" si="35"/>
        <v>0</v>
      </c>
      <c r="L108" s="184">
        <v>21</v>
      </c>
      <c r="M108" s="184">
        <f t="shared" si="36"/>
        <v>0</v>
      </c>
      <c r="N108" s="183">
        <v>0</v>
      </c>
      <c r="O108" s="183">
        <f t="shared" si="37"/>
        <v>0</v>
      </c>
      <c r="P108" s="183">
        <v>0</v>
      </c>
      <c r="Q108" s="183">
        <f t="shared" si="38"/>
        <v>0</v>
      </c>
      <c r="R108" s="184"/>
      <c r="S108" s="184" t="s">
        <v>369</v>
      </c>
      <c r="T108" s="186" t="s">
        <v>370</v>
      </c>
      <c r="U108" s="160">
        <v>0</v>
      </c>
      <c r="V108" s="160">
        <f t="shared" si="39"/>
        <v>0</v>
      </c>
      <c r="W108" s="160"/>
      <c r="X108" s="160" t="s">
        <v>422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423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ht="22.5" outlineLevel="1" x14ac:dyDescent="0.2">
      <c r="A109" s="180">
        <v>61</v>
      </c>
      <c r="B109" s="181" t="s">
        <v>710</v>
      </c>
      <c r="C109" s="190" t="s">
        <v>711</v>
      </c>
      <c r="D109" s="182" t="s">
        <v>147</v>
      </c>
      <c r="E109" s="183">
        <v>6</v>
      </c>
      <c r="F109" s="184">
        <f t="shared" si="32"/>
        <v>0</v>
      </c>
      <c r="G109" s="184">
        <f t="shared" si="33"/>
        <v>0</v>
      </c>
      <c r="H109" s="185"/>
      <c r="I109" s="184">
        <f t="shared" si="34"/>
        <v>0</v>
      </c>
      <c r="J109" s="185"/>
      <c r="K109" s="184">
        <f t="shared" si="35"/>
        <v>0</v>
      </c>
      <c r="L109" s="184">
        <v>21</v>
      </c>
      <c r="M109" s="184">
        <f t="shared" si="36"/>
        <v>0</v>
      </c>
      <c r="N109" s="183">
        <v>3.4199999999999999E-3</v>
      </c>
      <c r="O109" s="183">
        <f t="shared" si="37"/>
        <v>0.02</v>
      </c>
      <c r="P109" s="183">
        <v>0</v>
      </c>
      <c r="Q109" s="183">
        <f t="shared" si="38"/>
        <v>0</v>
      </c>
      <c r="R109" s="184"/>
      <c r="S109" s="184" t="s">
        <v>148</v>
      </c>
      <c r="T109" s="186" t="s">
        <v>149</v>
      </c>
      <c r="U109" s="160">
        <v>1.46</v>
      </c>
      <c r="V109" s="160">
        <f t="shared" si="39"/>
        <v>8.76</v>
      </c>
      <c r="W109" s="160"/>
      <c r="X109" s="160" t="s">
        <v>150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151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1" x14ac:dyDescent="0.2">
      <c r="A110" s="180">
        <v>62</v>
      </c>
      <c r="B110" s="181" t="s">
        <v>712</v>
      </c>
      <c r="C110" s="190" t="s">
        <v>713</v>
      </c>
      <c r="D110" s="182" t="s">
        <v>147</v>
      </c>
      <c r="E110" s="183">
        <v>36</v>
      </c>
      <c r="F110" s="184">
        <f t="shared" si="32"/>
        <v>0</v>
      </c>
      <c r="G110" s="184">
        <f t="shared" si="33"/>
        <v>0</v>
      </c>
      <c r="H110" s="185"/>
      <c r="I110" s="184">
        <f t="shared" si="34"/>
        <v>0</v>
      </c>
      <c r="J110" s="185"/>
      <c r="K110" s="184">
        <f t="shared" si="35"/>
        <v>0</v>
      </c>
      <c r="L110" s="184">
        <v>21</v>
      </c>
      <c r="M110" s="184">
        <f t="shared" si="36"/>
        <v>0</v>
      </c>
      <c r="N110" s="183">
        <v>2.6099999999999999E-3</v>
      </c>
      <c r="O110" s="183">
        <f t="shared" si="37"/>
        <v>0.09</v>
      </c>
      <c r="P110" s="183">
        <v>0</v>
      </c>
      <c r="Q110" s="183">
        <f t="shared" si="38"/>
        <v>0</v>
      </c>
      <c r="R110" s="184"/>
      <c r="S110" s="184" t="s">
        <v>148</v>
      </c>
      <c r="T110" s="186" t="s">
        <v>149</v>
      </c>
      <c r="U110" s="160">
        <v>0.98</v>
      </c>
      <c r="V110" s="160">
        <f t="shared" si="39"/>
        <v>35.28</v>
      </c>
      <c r="W110" s="160"/>
      <c r="X110" s="160" t="s">
        <v>150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151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outlineLevel="1" x14ac:dyDescent="0.2">
      <c r="A111" s="180">
        <v>63</v>
      </c>
      <c r="B111" s="181" t="s">
        <v>714</v>
      </c>
      <c r="C111" s="190" t="s">
        <v>715</v>
      </c>
      <c r="D111" s="182" t="s">
        <v>147</v>
      </c>
      <c r="E111" s="183">
        <v>98</v>
      </c>
      <c r="F111" s="184">
        <f t="shared" si="32"/>
        <v>0</v>
      </c>
      <c r="G111" s="184">
        <f t="shared" si="33"/>
        <v>0</v>
      </c>
      <c r="H111" s="185"/>
      <c r="I111" s="184">
        <f t="shared" si="34"/>
        <v>0</v>
      </c>
      <c r="J111" s="185"/>
      <c r="K111" s="184">
        <f t="shared" si="35"/>
        <v>0</v>
      </c>
      <c r="L111" s="184">
        <v>21</v>
      </c>
      <c r="M111" s="184">
        <f t="shared" si="36"/>
        <v>0</v>
      </c>
      <c r="N111" s="183">
        <v>1.97E-3</v>
      </c>
      <c r="O111" s="183">
        <f t="shared" si="37"/>
        <v>0.19</v>
      </c>
      <c r="P111" s="183">
        <v>0</v>
      </c>
      <c r="Q111" s="183">
        <f t="shared" si="38"/>
        <v>0</v>
      </c>
      <c r="R111" s="184"/>
      <c r="S111" s="184" t="s">
        <v>148</v>
      </c>
      <c r="T111" s="186" t="s">
        <v>149</v>
      </c>
      <c r="U111" s="160">
        <v>0.82</v>
      </c>
      <c r="V111" s="160">
        <f t="shared" si="39"/>
        <v>80.36</v>
      </c>
      <c r="W111" s="160"/>
      <c r="X111" s="160" t="s">
        <v>150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151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1" x14ac:dyDescent="0.2">
      <c r="A112" s="180">
        <v>64</v>
      </c>
      <c r="B112" s="181" t="s">
        <v>716</v>
      </c>
      <c r="C112" s="190" t="s">
        <v>717</v>
      </c>
      <c r="D112" s="182" t="s">
        <v>147</v>
      </c>
      <c r="E112" s="183">
        <v>18</v>
      </c>
      <c r="F112" s="184">
        <f t="shared" si="32"/>
        <v>0</v>
      </c>
      <c r="G112" s="184">
        <f t="shared" si="33"/>
        <v>0</v>
      </c>
      <c r="H112" s="185"/>
      <c r="I112" s="184">
        <f t="shared" si="34"/>
        <v>0</v>
      </c>
      <c r="J112" s="185"/>
      <c r="K112" s="184">
        <f t="shared" si="35"/>
        <v>0</v>
      </c>
      <c r="L112" s="184">
        <v>21</v>
      </c>
      <c r="M112" s="184">
        <f t="shared" si="36"/>
        <v>0</v>
      </c>
      <c r="N112" s="183">
        <v>1.56E-3</v>
      </c>
      <c r="O112" s="183">
        <f t="shared" si="37"/>
        <v>0.03</v>
      </c>
      <c r="P112" s="183">
        <v>0</v>
      </c>
      <c r="Q112" s="183">
        <f t="shared" si="38"/>
        <v>0</v>
      </c>
      <c r="R112" s="184"/>
      <c r="S112" s="184" t="s">
        <v>148</v>
      </c>
      <c r="T112" s="186" t="s">
        <v>149</v>
      </c>
      <c r="U112" s="160">
        <v>0.69</v>
      </c>
      <c r="V112" s="160">
        <f t="shared" si="39"/>
        <v>12.42</v>
      </c>
      <c r="W112" s="160"/>
      <c r="X112" s="160" t="s">
        <v>150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151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outlineLevel="1" x14ac:dyDescent="0.2">
      <c r="A113" s="180">
        <v>65</v>
      </c>
      <c r="B113" s="181" t="s">
        <v>718</v>
      </c>
      <c r="C113" s="190" t="s">
        <v>719</v>
      </c>
      <c r="D113" s="182" t="s">
        <v>147</v>
      </c>
      <c r="E113" s="183">
        <v>50</v>
      </c>
      <c r="F113" s="184">
        <f t="shared" si="32"/>
        <v>0</v>
      </c>
      <c r="G113" s="184">
        <f t="shared" si="33"/>
        <v>0</v>
      </c>
      <c r="H113" s="185"/>
      <c r="I113" s="184">
        <f t="shared" si="34"/>
        <v>0</v>
      </c>
      <c r="J113" s="185"/>
      <c r="K113" s="184">
        <f t="shared" si="35"/>
        <v>0</v>
      </c>
      <c r="L113" s="184">
        <v>21</v>
      </c>
      <c r="M113" s="184">
        <f t="shared" si="36"/>
        <v>0</v>
      </c>
      <c r="N113" s="183">
        <v>1.32E-3</v>
      </c>
      <c r="O113" s="183">
        <f t="shared" si="37"/>
        <v>7.0000000000000007E-2</v>
      </c>
      <c r="P113" s="183">
        <v>0</v>
      </c>
      <c r="Q113" s="183">
        <f t="shared" si="38"/>
        <v>0</v>
      </c>
      <c r="R113" s="184"/>
      <c r="S113" s="184" t="s">
        <v>148</v>
      </c>
      <c r="T113" s="186" t="s">
        <v>149</v>
      </c>
      <c r="U113" s="160">
        <v>0.57999999999999996</v>
      </c>
      <c r="V113" s="160">
        <f t="shared" si="39"/>
        <v>29</v>
      </c>
      <c r="W113" s="160"/>
      <c r="X113" s="160" t="s">
        <v>150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151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 x14ac:dyDescent="0.2">
      <c r="A114" s="180">
        <v>66</v>
      </c>
      <c r="B114" s="181" t="s">
        <v>720</v>
      </c>
      <c r="C114" s="190" t="s">
        <v>721</v>
      </c>
      <c r="D114" s="182" t="s">
        <v>147</v>
      </c>
      <c r="E114" s="183">
        <v>14</v>
      </c>
      <c r="F114" s="184">
        <f t="shared" si="32"/>
        <v>0</v>
      </c>
      <c r="G114" s="184">
        <f t="shared" si="33"/>
        <v>0</v>
      </c>
      <c r="H114" s="185"/>
      <c r="I114" s="184">
        <f t="shared" si="34"/>
        <v>0</v>
      </c>
      <c r="J114" s="185"/>
      <c r="K114" s="184">
        <f t="shared" si="35"/>
        <v>0</v>
      </c>
      <c r="L114" s="184">
        <v>21</v>
      </c>
      <c r="M114" s="184">
        <f t="shared" si="36"/>
        <v>0</v>
      </c>
      <c r="N114" s="183">
        <v>1.07E-3</v>
      </c>
      <c r="O114" s="183">
        <f t="shared" si="37"/>
        <v>0.01</v>
      </c>
      <c r="P114" s="183">
        <v>0</v>
      </c>
      <c r="Q114" s="183">
        <f t="shared" si="38"/>
        <v>0</v>
      </c>
      <c r="R114" s="184"/>
      <c r="S114" s="184" t="s">
        <v>148</v>
      </c>
      <c r="T114" s="186" t="s">
        <v>149</v>
      </c>
      <c r="U114" s="160">
        <v>0.48</v>
      </c>
      <c r="V114" s="160">
        <f t="shared" si="39"/>
        <v>6.72</v>
      </c>
      <c r="W114" s="160"/>
      <c r="X114" s="160" t="s">
        <v>150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151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ht="22.5" outlineLevel="1" x14ac:dyDescent="0.2">
      <c r="A115" s="180">
        <v>67</v>
      </c>
      <c r="B115" s="181" t="s">
        <v>722</v>
      </c>
      <c r="C115" s="190" t="s">
        <v>723</v>
      </c>
      <c r="D115" s="182" t="s">
        <v>147</v>
      </c>
      <c r="E115" s="183">
        <v>12</v>
      </c>
      <c r="F115" s="184">
        <f t="shared" si="32"/>
        <v>0</v>
      </c>
      <c r="G115" s="184">
        <f t="shared" si="33"/>
        <v>0</v>
      </c>
      <c r="H115" s="185"/>
      <c r="I115" s="184">
        <f t="shared" si="34"/>
        <v>0</v>
      </c>
      <c r="J115" s="185"/>
      <c r="K115" s="184">
        <f t="shared" si="35"/>
        <v>0</v>
      </c>
      <c r="L115" s="184">
        <v>21</v>
      </c>
      <c r="M115" s="184">
        <f t="shared" si="36"/>
        <v>0</v>
      </c>
      <c r="N115" s="183">
        <v>7.6000000000000004E-4</v>
      </c>
      <c r="O115" s="183">
        <f t="shared" si="37"/>
        <v>0.01</v>
      </c>
      <c r="P115" s="183">
        <v>0</v>
      </c>
      <c r="Q115" s="183">
        <f t="shared" si="38"/>
        <v>0</v>
      </c>
      <c r="R115" s="184"/>
      <c r="S115" s="184" t="s">
        <v>148</v>
      </c>
      <c r="T115" s="186" t="s">
        <v>149</v>
      </c>
      <c r="U115" s="160">
        <v>0.4</v>
      </c>
      <c r="V115" s="160">
        <f t="shared" si="39"/>
        <v>4.8</v>
      </c>
      <c r="W115" s="160"/>
      <c r="X115" s="160" t="s">
        <v>150</v>
      </c>
      <c r="Y115" s="149"/>
      <c r="Z115" s="149"/>
      <c r="AA115" s="149"/>
      <c r="AB115" s="149"/>
      <c r="AC115" s="149"/>
      <c r="AD115" s="149"/>
      <c r="AE115" s="149"/>
      <c r="AF115" s="149"/>
      <c r="AG115" s="149" t="s">
        <v>151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80">
        <v>68</v>
      </c>
      <c r="B116" s="181" t="s">
        <v>724</v>
      </c>
      <c r="C116" s="190" t="s">
        <v>725</v>
      </c>
      <c r="D116" s="182" t="s">
        <v>147</v>
      </c>
      <c r="E116" s="183">
        <v>18</v>
      </c>
      <c r="F116" s="184">
        <f t="shared" si="32"/>
        <v>0</v>
      </c>
      <c r="G116" s="184">
        <f t="shared" si="33"/>
        <v>0</v>
      </c>
      <c r="H116" s="185"/>
      <c r="I116" s="184">
        <f t="shared" si="34"/>
        <v>0</v>
      </c>
      <c r="J116" s="185"/>
      <c r="K116" s="184">
        <f t="shared" si="35"/>
        <v>0</v>
      </c>
      <c r="L116" s="184">
        <v>21</v>
      </c>
      <c r="M116" s="184">
        <f t="shared" si="36"/>
        <v>0</v>
      </c>
      <c r="N116" s="183">
        <v>6.7000000000000002E-4</v>
      </c>
      <c r="O116" s="183">
        <f t="shared" si="37"/>
        <v>0.01</v>
      </c>
      <c r="P116" s="183">
        <v>0</v>
      </c>
      <c r="Q116" s="183">
        <f t="shared" si="38"/>
        <v>0</v>
      </c>
      <c r="R116" s="184"/>
      <c r="S116" s="184" t="s">
        <v>148</v>
      </c>
      <c r="T116" s="186" t="s">
        <v>149</v>
      </c>
      <c r="U116" s="160">
        <v>0.33</v>
      </c>
      <c r="V116" s="160">
        <f t="shared" si="39"/>
        <v>5.94</v>
      </c>
      <c r="W116" s="160"/>
      <c r="X116" s="160" t="s">
        <v>150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151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ht="22.5" outlineLevel="1" x14ac:dyDescent="0.2">
      <c r="A117" s="180">
        <v>69</v>
      </c>
      <c r="B117" s="181" t="s">
        <v>726</v>
      </c>
      <c r="C117" s="190" t="s">
        <v>727</v>
      </c>
      <c r="D117" s="182" t="s">
        <v>147</v>
      </c>
      <c r="E117" s="183">
        <v>2</v>
      </c>
      <c r="F117" s="184">
        <f t="shared" si="32"/>
        <v>0</v>
      </c>
      <c r="G117" s="184">
        <f t="shared" si="33"/>
        <v>0</v>
      </c>
      <c r="H117" s="185"/>
      <c r="I117" s="184">
        <f t="shared" si="34"/>
        <v>0</v>
      </c>
      <c r="J117" s="185"/>
      <c r="K117" s="184">
        <f t="shared" si="35"/>
        <v>0</v>
      </c>
      <c r="L117" s="184">
        <v>21</v>
      </c>
      <c r="M117" s="184">
        <f t="shared" si="36"/>
        <v>0</v>
      </c>
      <c r="N117" s="183">
        <v>4.6999999999999999E-4</v>
      </c>
      <c r="O117" s="183">
        <f t="shared" si="37"/>
        <v>0</v>
      </c>
      <c r="P117" s="183">
        <v>0</v>
      </c>
      <c r="Q117" s="183">
        <f t="shared" si="38"/>
        <v>0</v>
      </c>
      <c r="R117" s="184"/>
      <c r="S117" s="184" t="s">
        <v>148</v>
      </c>
      <c r="T117" s="186" t="s">
        <v>149</v>
      </c>
      <c r="U117" s="160">
        <v>0.3</v>
      </c>
      <c r="V117" s="160">
        <f t="shared" si="39"/>
        <v>0.6</v>
      </c>
      <c r="W117" s="160"/>
      <c r="X117" s="160" t="s">
        <v>150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151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ht="22.5" outlineLevel="1" x14ac:dyDescent="0.2">
      <c r="A118" s="180">
        <v>70</v>
      </c>
      <c r="B118" s="181" t="s">
        <v>728</v>
      </c>
      <c r="C118" s="190" t="s">
        <v>729</v>
      </c>
      <c r="D118" s="182" t="s">
        <v>147</v>
      </c>
      <c r="E118" s="183">
        <v>12</v>
      </c>
      <c r="F118" s="184">
        <f t="shared" si="32"/>
        <v>0</v>
      </c>
      <c r="G118" s="184">
        <f t="shared" si="33"/>
        <v>0</v>
      </c>
      <c r="H118" s="185"/>
      <c r="I118" s="184">
        <f t="shared" si="34"/>
        <v>0</v>
      </c>
      <c r="J118" s="185"/>
      <c r="K118" s="184">
        <f t="shared" si="35"/>
        <v>0</v>
      </c>
      <c r="L118" s="184">
        <v>21</v>
      </c>
      <c r="M118" s="184">
        <f t="shared" si="36"/>
        <v>0</v>
      </c>
      <c r="N118" s="183">
        <v>1.32E-3</v>
      </c>
      <c r="O118" s="183">
        <f t="shared" si="37"/>
        <v>0.02</v>
      </c>
      <c r="P118" s="183">
        <v>0</v>
      </c>
      <c r="Q118" s="183">
        <f t="shared" si="38"/>
        <v>0</v>
      </c>
      <c r="R118" s="184"/>
      <c r="S118" s="184" t="s">
        <v>148</v>
      </c>
      <c r="T118" s="186" t="s">
        <v>149</v>
      </c>
      <c r="U118" s="160">
        <v>0.57999999999999996</v>
      </c>
      <c r="V118" s="160">
        <f t="shared" si="39"/>
        <v>6.96</v>
      </c>
      <c r="W118" s="160"/>
      <c r="X118" s="160" t="s">
        <v>150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151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22.5" outlineLevel="1" x14ac:dyDescent="0.2">
      <c r="A119" s="180">
        <v>71</v>
      </c>
      <c r="B119" s="181" t="s">
        <v>730</v>
      </c>
      <c r="C119" s="190" t="s">
        <v>731</v>
      </c>
      <c r="D119" s="182" t="s">
        <v>147</v>
      </c>
      <c r="E119" s="183">
        <v>2</v>
      </c>
      <c r="F119" s="184">
        <f t="shared" si="32"/>
        <v>0</v>
      </c>
      <c r="G119" s="184">
        <f t="shared" si="33"/>
        <v>0</v>
      </c>
      <c r="H119" s="185"/>
      <c r="I119" s="184">
        <f t="shared" si="34"/>
        <v>0</v>
      </c>
      <c r="J119" s="185"/>
      <c r="K119" s="184">
        <f t="shared" si="35"/>
        <v>0</v>
      </c>
      <c r="L119" s="184">
        <v>21</v>
      </c>
      <c r="M119" s="184">
        <f t="shared" si="36"/>
        <v>0</v>
      </c>
      <c r="N119" s="183">
        <v>1.56E-3</v>
      </c>
      <c r="O119" s="183">
        <f t="shared" si="37"/>
        <v>0</v>
      </c>
      <c r="P119" s="183">
        <v>0</v>
      </c>
      <c r="Q119" s="183">
        <f t="shared" si="38"/>
        <v>0</v>
      </c>
      <c r="R119" s="184"/>
      <c r="S119" s="184" t="s">
        <v>148</v>
      </c>
      <c r="T119" s="186" t="s">
        <v>149</v>
      </c>
      <c r="U119" s="160">
        <v>0.69</v>
      </c>
      <c r="V119" s="160">
        <f t="shared" si="39"/>
        <v>1.38</v>
      </c>
      <c r="W119" s="160"/>
      <c r="X119" s="160" t="s">
        <v>150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151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80">
        <v>72</v>
      </c>
      <c r="B120" s="181" t="s">
        <v>732</v>
      </c>
      <c r="C120" s="190" t="s">
        <v>733</v>
      </c>
      <c r="D120" s="182" t="s">
        <v>663</v>
      </c>
      <c r="E120" s="183">
        <v>4</v>
      </c>
      <c r="F120" s="184">
        <f t="shared" si="32"/>
        <v>0</v>
      </c>
      <c r="G120" s="184">
        <f t="shared" si="33"/>
        <v>0</v>
      </c>
      <c r="H120" s="185"/>
      <c r="I120" s="184">
        <f t="shared" si="34"/>
        <v>0</v>
      </c>
      <c r="J120" s="185"/>
      <c r="K120" s="184">
        <f t="shared" si="35"/>
        <v>0</v>
      </c>
      <c r="L120" s="184">
        <v>21</v>
      </c>
      <c r="M120" s="184">
        <f t="shared" si="36"/>
        <v>0</v>
      </c>
      <c r="N120" s="183">
        <v>0</v>
      </c>
      <c r="O120" s="183">
        <f t="shared" si="37"/>
        <v>0</v>
      </c>
      <c r="P120" s="183">
        <v>0</v>
      </c>
      <c r="Q120" s="183">
        <f t="shared" si="38"/>
        <v>0</v>
      </c>
      <c r="R120" s="184"/>
      <c r="S120" s="184" t="s">
        <v>369</v>
      </c>
      <c r="T120" s="186" t="s">
        <v>554</v>
      </c>
      <c r="U120" s="160">
        <v>0</v>
      </c>
      <c r="V120" s="160">
        <f t="shared" si="39"/>
        <v>0</v>
      </c>
      <c r="W120" s="160"/>
      <c r="X120" s="160" t="s">
        <v>422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423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80">
        <v>73</v>
      </c>
      <c r="B121" s="181" t="s">
        <v>734</v>
      </c>
      <c r="C121" s="190" t="s">
        <v>735</v>
      </c>
      <c r="D121" s="182" t="s">
        <v>663</v>
      </c>
      <c r="E121" s="183">
        <v>4</v>
      </c>
      <c r="F121" s="184">
        <f t="shared" si="32"/>
        <v>0</v>
      </c>
      <c r="G121" s="184">
        <f t="shared" si="33"/>
        <v>0</v>
      </c>
      <c r="H121" s="185"/>
      <c r="I121" s="184">
        <f t="shared" si="34"/>
        <v>0</v>
      </c>
      <c r="J121" s="185"/>
      <c r="K121" s="184">
        <f t="shared" si="35"/>
        <v>0</v>
      </c>
      <c r="L121" s="184">
        <v>21</v>
      </c>
      <c r="M121" s="184">
        <f t="shared" si="36"/>
        <v>0</v>
      </c>
      <c r="N121" s="183">
        <v>0</v>
      </c>
      <c r="O121" s="183">
        <f t="shared" si="37"/>
        <v>0</v>
      </c>
      <c r="P121" s="183">
        <v>0</v>
      </c>
      <c r="Q121" s="183">
        <f t="shared" si="38"/>
        <v>0</v>
      </c>
      <c r="R121" s="184"/>
      <c r="S121" s="184" t="s">
        <v>369</v>
      </c>
      <c r="T121" s="186" t="s">
        <v>554</v>
      </c>
      <c r="U121" s="160">
        <v>0</v>
      </c>
      <c r="V121" s="160">
        <f t="shared" si="39"/>
        <v>0</v>
      </c>
      <c r="W121" s="160"/>
      <c r="X121" s="160" t="s">
        <v>422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423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80">
        <v>74</v>
      </c>
      <c r="B122" s="181" t="s">
        <v>736</v>
      </c>
      <c r="C122" s="190" t="s">
        <v>737</v>
      </c>
      <c r="D122" s="182" t="s">
        <v>663</v>
      </c>
      <c r="E122" s="183">
        <v>4</v>
      </c>
      <c r="F122" s="184">
        <f t="shared" si="32"/>
        <v>0</v>
      </c>
      <c r="G122" s="184">
        <f t="shared" si="33"/>
        <v>0</v>
      </c>
      <c r="H122" s="185"/>
      <c r="I122" s="184">
        <f t="shared" si="34"/>
        <v>0</v>
      </c>
      <c r="J122" s="185"/>
      <c r="K122" s="184">
        <f t="shared" si="35"/>
        <v>0</v>
      </c>
      <c r="L122" s="184">
        <v>21</v>
      </c>
      <c r="M122" s="184">
        <f t="shared" si="36"/>
        <v>0</v>
      </c>
      <c r="N122" s="183">
        <v>0</v>
      </c>
      <c r="O122" s="183">
        <f t="shared" si="37"/>
        <v>0</v>
      </c>
      <c r="P122" s="183">
        <v>0</v>
      </c>
      <c r="Q122" s="183">
        <f t="shared" si="38"/>
        <v>0</v>
      </c>
      <c r="R122" s="184"/>
      <c r="S122" s="184" t="s">
        <v>369</v>
      </c>
      <c r="T122" s="186" t="s">
        <v>554</v>
      </c>
      <c r="U122" s="160">
        <v>0</v>
      </c>
      <c r="V122" s="160">
        <f t="shared" si="39"/>
        <v>0</v>
      </c>
      <c r="W122" s="160"/>
      <c r="X122" s="160" t="s">
        <v>422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423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80">
        <v>75</v>
      </c>
      <c r="B123" s="181" t="s">
        <v>738</v>
      </c>
      <c r="C123" s="190" t="s">
        <v>739</v>
      </c>
      <c r="D123" s="182" t="s">
        <v>663</v>
      </c>
      <c r="E123" s="183">
        <v>12</v>
      </c>
      <c r="F123" s="184">
        <f t="shared" ref="F123:F154" si="40">H123+J123</f>
        <v>0</v>
      </c>
      <c r="G123" s="184">
        <f t="shared" ref="G123:G154" si="41">ROUND(E123*F123,2)</f>
        <v>0</v>
      </c>
      <c r="H123" s="185"/>
      <c r="I123" s="184">
        <f t="shared" ref="I123:I154" si="42">ROUND(E123*H123,2)</f>
        <v>0</v>
      </c>
      <c r="J123" s="185"/>
      <c r="K123" s="184">
        <f t="shared" ref="K123:K154" si="43">ROUND(E123*J123,2)</f>
        <v>0</v>
      </c>
      <c r="L123" s="184">
        <v>21</v>
      </c>
      <c r="M123" s="184">
        <f t="shared" ref="M123:M154" si="44">G123*(1+L123/100)</f>
        <v>0</v>
      </c>
      <c r="N123" s="183">
        <v>0</v>
      </c>
      <c r="O123" s="183">
        <f t="shared" ref="O123:O154" si="45">ROUND(E123*N123,2)</f>
        <v>0</v>
      </c>
      <c r="P123" s="183">
        <v>0</v>
      </c>
      <c r="Q123" s="183">
        <f t="shared" ref="Q123:Q154" si="46">ROUND(E123*P123,2)</f>
        <v>0</v>
      </c>
      <c r="R123" s="184"/>
      <c r="S123" s="184" t="s">
        <v>369</v>
      </c>
      <c r="T123" s="186" t="s">
        <v>554</v>
      </c>
      <c r="U123" s="160">
        <v>0</v>
      </c>
      <c r="V123" s="160">
        <f t="shared" ref="V123:V154" si="47">ROUND(E123*U123,2)</f>
        <v>0</v>
      </c>
      <c r="W123" s="160"/>
      <c r="X123" s="160" t="s">
        <v>422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423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80">
        <v>76</v>
      </c>
      <c r="B124" s="181" t="s">
        <v>740</v>
      </c>
      <c r="C124" s="190" t="s">
        <v>741</v>
      </c>
      <c r="D124" s="182" t="s">
        <v>663</v>
      </c>
      <c r="E124" s="183">
        <v>10</v>
      </c>
      <c r="F124" s="184">
        <f t="shared" si="40"/>
        <v>0</v>
      </c>
      <c r="G124" s="184">
        <f t="shared" si="41"/>
        <v>0</v>
      </c>
      <c r="H124" s="185"/>
      <c r="I124" s="184">
        <f t="shared" si="42"/>
        <v>0</v>
      </c>
      <c r="J124" s="185"/>
      <c r="K124" s="184">
        <f t="shared" si="43"/>
        <v>0</v>
      </c>
      <c r="L124" s="184">
        <v>21</v>
      </c>
      <c r="M124" s="184">
        <f t="shared" si="44"/>
        <v>0</v>
      </c>
      <c r="N124" s="183">
        <v>0</v>
      </c>
      <c r="O124" s="183">
        <f t="shared" si="45"/>
        <v>0</v>
      </c>
      <c r="P124" s="183">
        <v>0</v>
      </c>
      <c r="Q124" s="183">
        <f t="shared" si="46"/>
        <v>0</v>
      </c>
      <c r="R124" s="184"/>
      <c r="S124" s="184" t="s">
        <v>369</v>
      </c>
      <c r="T124" s="186" t="s">
        <v>554</v>
      </c>
      <c r="U124" s="160">
        <v>0</v>
      </c>
      <c r="V124" s="160">
        <f t="shared" si="47"/>
        <v>0</v>
      </c>
      <c r="W124" s="160"/>
      <c r="X124" s="160" t="s">
        <v>422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423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80">
        <v>77</v>
      </c>
      <c r="B125" s="181" t="s">
        <v>742</v>
      </c>
      <c r="C125" s="190" t="s">
        <v>743</v>
      </c>
      <c r="D125" s="182" t="s">
        <v>663</v>
      </c>
      <c r="E125" s="183">
        <v>12</v>
      </c>
      <c r="F125" s="184">
        <f t="shared" si="40"/>
        <v>0</v>
      </c>
      <c r="G125" s="184">
        <f t="shared" si="41"/>
        <v>0</v>
      </c>
      <c r="H125" s="185"/>
      <c r="I125" s="184">
        <f t="shared" si="42"/>
        <v>0</v>
      </c>
      <c r="J125" s="185"/>
      <c r="K125" s="184">
        <f t="shared" si="43"/>
        <v>0</v>
      </c>
      <c r="L125" s="184">
        <v>21</v>
      </c>
      <c r="M125" s="184">
        <f t="shared" si="44"/>
        <v>0</v>
      </c>
      <c r="N125" s="183">
        <v>0</v>
      </c>
      <c r="O125" s="183">
        <f t="shared" si="45"/>
        <v>0</v>
      </c>
      <c r="P125" s="183">
        <v>0</v>
      </c>
      <c r="Q125" s="183">
        <f t="shared" si="46"/>
        <v>0</v>
      </c>
      <c r="R125" s="184"/>
      <c r="S125" s="184" t="s">
        <v>369</v>
      </c>
      <c r="T125" s="186" t="s">
        <v>554</v>
      </c>
      <c r="U125" s="160">
        <v>0</v>
      </c>
      <c r="V125" s="160">
        <f t="shared" si="47"/>
        <v>0</v>
      </c>
      <c r="W125" s="160"/>
      <c r="X125" s="160" t="s">
        <v>422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423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80">
        <v>78</v>
      </c>
      <c r="B126" s="181" t="s">
        <v>744</v>
      </c>
      <c r="C126" s="190" t="s">
        <v>745</v>
      </c>
      <c r="D126" s="182" t="s">
        <v>663</v>
      </c>
      <c r="E126" s="183">
        <v>2</v>
      </c>
      <c r="F126" s="184">
        <f t="shared" si="40"/>
        <v>0</v>
      </c>
      <c r="G126" s="184">
        <f t="shared" si="41"/>
        <v>0</v>
      </c>
      <c r="H126" s="185"/>
      <c r="I126" s="184">
        <f t="shared" si="42"/>
        <v>0</v>
      </c>
      <c r="J126" s="185"/>
      <c r="K126" s="184">
        <f t="shared" si="43"/>
        <v>0</v>
      </c>
      <c r="L126" s="184">
        <v>21</v>
      </c>
      <c r="M126" s="184">
        <f t="shared" si="44"/>
        <v>0</v>
      </c>
      <c r="N126" s="183">
        <v>0</v>
      </c>
      <c r="O126" s="183">
        <f t="shared" si="45"/>
        <v>0</v>
      </c>
      <c r="P126" s="183">
        <v>0</v>
      </c>
      <c r="Q126" s="183">
        <f t="shared" si="46"/>
        <v>0</v>
      </c>
      <c r="R126" s="184"/>
      <c r="S126" s="184" t="s">
        <v>369</v>
      </c>
      <c r="T126" s="186" t="s">
        <v>554</v>
      </c>
      <c r="U126" s="160">
        <v>0</v>
      </c>
      <c r="V126" s="160">
        <f t="shared" si="47"/>
        <v>0</v>
      </c>
      <c r="W126" s="160"/>
      <c r="X126" s="160" t="s">
        <v>422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423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80">
        <v>79</v>
      </c>
      <c r="B127" s="181" t="s">
        <v>746</v>
      </c>
      <c r="C127" s="190" t="s">
        <v>747</v>
      </c>
      <c r="D127" s="182" t="s">
        <v>663</v>
      </c>
      <c r="E127" s="183">
        <v>4</v>
      </c>
      <c r="F127" s="184">
        <f t="shared" si="40"/>
        <v>0</v>
      </c>
      <c r="G127" s="184">
        <f t="shared" si="41"/>
        <v>0</v>
      </c>
      <c r="H127" s="185"/>
      <c r="I127" s="184">
        <f t="shared" si="42"/>
        <v>0</v>
      </c>
      <c r="J127" s="185"/>
      <c r="K127" s="184">
        <f t="shared" si="43"/>
        <v>0</v>
      </c>
      <c r="L127" s="184">
        <v>21</v>
      </c>
      <c r="M127" s="184">
        <f t="shared" si="44"/>
        <v>0</v>
      </c>
      <c r="N127" s="183">
        <v>0</v>
      </c>
      <c r="O127" s="183">
        <f t="shared" si="45"/>
        <v>0</v>
      </c>
      <c r="P127" s="183">
        <v>0</v>
      </c>
      <c r="Q127" s="183">
        <f t="shared" si="46"/>
        <v>0</v>
      </c>
      <c r="R127" s="184"/>
      <c r="S127" s="184" t="s">
        <v>369</v>
      </c>
      <c r="T127" s="186" t="s">
        <v>554</v>
      </c>
      <c r="U127" s="160">
        <v>0</v>
      </c>
      <c r="V127" s="160">
        <f t="shared" si="47"/>
        <v>0</v>
      </c>
      <c r="W127" s="160"/>
      <c r="X127" s="160" t="s">
        <v>422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423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80">
        <v>80</v>
      </c>
      <c r="B128" s="181" t="s">
        <v>748</v>
      </c>
      <c r="C128" s="190" t="s">
        <v>749</v>
      </c>
      <c r="D128" s="182" t="s">
        <v>663</v>
      </c>
      <c r="E128" s="183">
        <v>2</v>
      </c>
      <c r="F128" s="184">
        <f t="shared" si="40"/>
        <v>0</v>
      </c>
      <c r="G128" s="184">
        <f t="shared" si="41"/>
        <v>0</v>
      </c>
      <c r="H128" s="185"/>
      <c r="I128" s="184">
        <f t="shared" si="42"/>
        <v>0</v>
      </c>
      <c r="J128" s="185"/>
      <c r="K128" s="184">
        <f t="shared" si="43"/>
        <v>0</v>
      </c>
      <c r="L128" s="184">
        <v>21</v>
      </c>
      <c r="M128" s="184">
        <f t="shared" si="44"/>
        <v>0</v>
      </c>
      <c r="N128" s="183">
        <v>0</v>
      </c>
      <c r="O128" s="183">
        <f t="shared" si="45"/>
        <v>0</v>
      </c>
      <c r="P128" s="183">
        <v>0</v>
      </c>
      <c r="Q128" s="183">
        <f t="shared" si="46"/>
        <v>0</v>
      </c>
      <c r="R128" s="184"/>
      <c r="S128" s="184" t="s">
        <v>369</v>
      </c>
      <c r="T128" s="186" t="s">
        <v>554</v>
      </c>
      <c r="U128" s="160">
        <v>0</v>
      </c>
      <c r="V128" s="160">
        <f t="shared" si="47"/>
        <v>0</v>
      </c>
      <c r="W128" s="160"/>
      <c r="X128" s="160" t="s">
        <v>422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423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80">
        <v>81</v>
      </c>
      <c r="B129" s="181" t="s">
        <v>750</v>
      </c>
      <c r="C129" s="190" t="s">
        <v>751</v>
      </c>
      <c r="D129" s="182" t="s">
        <v>663</v>
      </c>
      <c r="E129" s="183">
        <v>4</v>
      </c>
      <c r="F129" s="184">
        <f t="shared" si="40"/>
        <v>0</v>
      </c>
      <c r="G129" s="184">
        <f t="shared" si="41"/>
        <v>0</v>
      </c>
      <c r="H129" s="185"/>
      <c r="I129" s="184">
        <f t="shared" si="42"/>
        <v>0</v>
      </c>
      <c r="J129" s="185"/>
      <c r="K129" s="184">
        <f t="shared" si="43"/>
        <v>0</v>
      </c>
      <c r="L129" s="184">
        <v>21</v>
      </c>
      <c r="M129" s="184">
        <f t="shared" si="44"/>
        <v>0</v>
      </c>
      <c r="N129" s="183">
        <v>0</v>
      </c>
      <c r="O129" s="183">
        <f t="shared" si="45"/>
        <v>0</v>
      </c>
      <c r="P129" s="183">
        <v>0</v>
      </c>
      <c r="Q129" s="183">
        <f t="shared" si="46"/>
        <v>0</v>
      </c>
      <c r="R129" s="184"/>
      <c r="S129" s="184" t="s">
        <v>369</v>
      </c>
      <c r="T129" s="186" t="s">
        <v>554</v>
      </c>
      <c r="U129" s="160">
        <v>0</v>
      </c>
      <c r="V129" s="160">
        <f t="shared" si="47"/>
        <v>0</v>
      </c>
      <c r="W129" s="160"/>
      <c r="X129" s="160" t="s">
        <v>422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423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80">
        <v>82</v>
      </c>
      <c r="B130" s="181" t="s">
        <v>752</v>
      </c>
      <c r="C130" s="190" t="s">
        <v>753</v>
      </c>
      <c r="D130" s="182" t="s">
        <v>663</v>
      </c>
      <c r="E130" s="183">
        <v>6</v>
      </c>
      <c r="F130" s="184">
        <f t="shared" si="40"/>
        <v>0</v>
      </c>
      <c r="G130" s="184">
        <f t="shared" si="41"/>
        <v>0</v>
      </c>
      <c r="H130" s="185"/>
      <c r="I130" s="184">
        <f t="shared" si="42"/>
        <v>0</v>
      </c>
      <c r="J130" s="185"/>
      <c r="K130" s="184">
        <f t="shared" si="43"/>
        <v>0</v>
      </c>
      <c r="L130" s="184">
        <v>21</v>
      </c>
      <c r="M130" s="184">
        <f t="shared" si="44"/>
        <v>0</v>
      </c>
      <c r="N130" s="183">
        <v>0</v>
      </c>
      <c r="O130" s="183">
        <f t="shared" si="45"/>
        <v>0</v>
      </c>
      <c r="P130" s="183">
        <v>0</v>
      </c>
      <c r="Q130" s="183">
        <f t="shared" si="46"/>
        <v>0</v>
      </c>
      <c r="R130" s="184"/>
      <c r="S130" s="184" t="s">
        <v>369</v>
      </c>
      <c r="T130" s="186" t="s">
        <v>554</v>
      </c>
      <c r="U130" s="160">
        <v>0</v>
      </c>
      <c r="V130" s="160">
        <f t="shared" si="47"/>
        <v>0</v>
      </c>
      <c r="W130" s="160"/>
      <c r="X130" s="160" t="s">
        <v>422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423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80">
        <v>83</v>
      </c>
      <c r="B131" s="181" t="s">
        <v>754</v>
      </c>
      <c r="C131" s="190" t="s">
        <v>755</v>
      </c>
      <c r="D131" s="182" t="s">
        <v>663</v>
      </c>
      <c r="E131" s="183">
        <v>2</v>
      </c>
      <c r="F131" s="184">
        <f t="shared" si="40"/>
        <v>0</v>
      </c>
      <c r="G131" s="184">
        <f t="shared" si="41"/>
        <v>0</v>
      </c>
      <c r="H131" s="185"/>
      <c r="I131" s="184">
        <f t="shared" si="42"/>
        <v>0</v>
      </c>
      <c r="J131" s="185"/>
      <c r="K131" s="184">
        <f t="shared" si="43"/>
        <v>0</v>
      </c>
      <c r="L131" s="184">
        <v>21</v>
      </c>
      <c r="M131" s="184">
        <f t="shared" si="44"/>
        <v>0</v>
      </c>
      <c r="N131" s="183">
        <v>0</v>
      </c>
      <c r="O131" s="183">
        <f t="shared" si="45"/>
        <v>0</v>
      </c>
      <c r="P131" s="183">
        <v>0</v>
      </c>
      <c r="Q131" s="183">
        <f t="shared" si="46"/>
        <v>0</v>
      </c>
      <c r="R131" s="184"/>
      <c r="S131" s="184" t="s">
        <v>369</v>
      </c>
      <c r="T131" s="186" t="s">
        <v>554</v>
      </c>
      <c r="U131" s="160">
        <v>0</v>
      </c>
      <c r="V131" s="160">
        <f t="shared" si="47"/>
        <v>0</v>
      </c>
      <c r="W131" s="160"/>
      <c r="X131" s="160" t="s">
        <v>422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423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80">
        <v>84</v>
      </c>
      <c r="B132" s="181" t="s">
        <v>756</v>
      </c>
      <c r="C132" s="190" t="s">
        <v>757</v>
      </c>
      <c r="D132" s="182" t="s">
        <v>663</v>
      </c>
      <c r="E132" s="183">
        <v>4</v>
      </c>
      <c r="F132" s="184">
        <f t="shared" si="40"/>
        <v>0</v>
      </c>
      <c r="G132" s="184">
        <f t="shared" si="41"/>
        <v>0</v>
      </c>
      <c r="H132" s="185"/>
      <c r="I132" s="184">
        <f t="shared" si="42"/>
        <v>0</v>
      </c>
      <c r="J132" s="185"/>
      <c r="K132" s="184">
        <f t="shared" si="43"/>
        <v>0</v>
      </c>
      <c r="L132" s="184">
        <v>21</v>
      </c>
      <c r="M132" s="184">
        <f t="shared" si="44"/>
        <v>0</v>
      </c>
      <c r="N132" s="183">
        <v>0</v>
      </c>
      <c r="O132" s="183">
        <f t="shared" si="45"/>
        <v>0</v>
      </c>
      <c r="P132" s="183">
        <v>0</v>
      </c>
      <c r="Q132" s="183">
        <f t="shared" si="46"/>
        <v>0</v>
      </c>
      <c r="R132" s="184"/>
      <c r="S132" s="184" t="s">
        <v>369</v>
      </c>
      <c r="T132" s="186" t="s">
        <v>554</v>
      </c>
      <c r="U132" s="160">
        <v>0</v>
      </c>
      <c r="V132" s="160">
        <f t="shared" si="47"/>
        <v>0</v>
      </c>
      <c r="W132" s="160"/>
      <c r="X132" s="160" t="s">
        <v>422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423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80">
        <v>85</v>
      </c>
      <c r="B133" s="181" t="s">
        <v>758</v>
      </c>
      <c r="C133" s="190" t="s">
        <v>759</v>
      </c>
      <c r="D133" s="182" t="s">
        <v>663</v>
      </c>
      <c r="E133" s="183">
        <v>2</v>
      </c>
      <c r="F133" s="184">
        <f t="shared" si="40"/>
        <v>0</v>
      </c>
      <c r="G133" s="184">
        <f t="shared" si="41"/>
        <v>0</v>
      </c>
      <c r="H133" s="185"/>
      <c r="I133" s="184">
        <f t="shared" si="42"/>
        <v>0</v>
      </c>
      <c r="J133" s="185"/>
      <c r="K133" s="184">
        <f t="shared" si="43"/>
        <v>0</v>
      </c>
      <c r="L133" s="184">
        <v>21</v>
      </c>
      <c r="M133" s="184">
        <f t="shared" si="44"/>
        <v>0</v>
      </c>
      <c r="N133" s="183">
        <v>0</v>
      </c>
      <c r="O133" s="183">
        <f t="shared" si="45"/>
        <v>0</v>
      </c>
      <c r="P133" s="183">
        <v>0</v>
      </c>
      <c r="Q133" s="183">
        <f t="shared" si="46"/>
        <v>0</v>
      </c>
      <c r="R133" s="184"/>
      <c r="S133" s="184" t="s">
        <v>369</v>
      </c>
      <c r="T133" s="186" t="s">
        <v>554</v>
      </c>
      <c r="U133" s="160">
        <v>0</v>
      </c>
      <c r="V133" s="160">
        <f t="shared" si="47"/>
        <v>0</v>
      </c>
      <c r="W133" s="160"/>
      <c r="X133" s="160" t="s">
        <v>422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423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80">
        <v>86</v>
      </c>
      <c r="B134" s="181" t="s">
        <v>760</v>
      </c>
      <c r="C134" s="190" t="s">
        <v>761</v>
      </c>
      <c r="D134" s="182" t="s">
        <v>663</v>
      </c>
      <c r="E134" s="183">
        <v>2</v>
      </c>
      <c r="F134" s="184">
        <f t="shared" si="40"/>
        <v>0</v>
      </c>
      <c r="G134" s="184">
        <f t="shared" si="41"/>
        <v>0</v>
      </c>
      <c r="H134" s="185"/>
      <c r="I134" s="184">
        <f t="shared" si="42"/>
        <v>0</v>
      </c>
      <c r="J134" s="185"/>
      <c r="K134" s="184">
        <f t="shared" si="43"/>
        <v>0</v>
      </c>
      <c r="L134" s="184">
        <v>21</v>
      </c>
      <c r="M134" s="184">
        <f t="shared" si="44"/>
        <v>0</v>
      </c>
      <c r="N134" s="183">
        <v>0</v>
      </c>
      <c r="O134" s="183">
        <f t="shared" si="45"/>
        <v>0</v>
      </c>
      <c r="P134" s="183">
        <v>0</v>
      </c>
      <c r="Q134" s="183">
        <f t="shared" si="46"/>
        <v>0</v>
      </c>
      <c r="R134" s="184"/>
      <c r="S134" s="184" t="s">
        <v>369</v>
      </c>
      <c r="T134" s="186" t="s">
        <v>554</v>
      </c>
      <c r="U134" s="160">
        <v>0</v>
      </c>
      <c r="V134" s="160">
        <f t="shared" si="47"/>
        <v>0</v>
      </c>
      <c r="W134" s="160"/>
      <c r="X134" s="160" t="s">
        <v>422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423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80">
        <v>87</v>
      </c>
      <c r="B135" s="181" t="s">
        <v>762</v>
      </c>
      <c r="C135" s="190" t="s">
        <v>763</v>
      </c>
      <c r="D135" s="182" t="s">
        <v>663</v>
      </c>
      <c r="E135" s="183">
        <v>4</v>
      </c>
      <c r="F135" s="184">
        <f t="shared" si="40"/>
        <v>0</v>
      </c>
      <c r="G135" s="184">
        <f t="shared" si="41"/>
        <v>0</v>
      </c>
      <c r="H135" s="185"/>
      <c r="I135" s="184">
        <f t="shared" si="42"/>
        <v>0</v>
      </c>
      <c r="J135" s="185"/>
      <c r="K135" s="184">
        <f t="shared" si="43"/>
        <v>0</v>
      </c>
      <c r="L135" s="184">
        <v>21</v>
      </c>
      <c r="M135" s="184">
        <f t="shared" si="44"/>
        <v>0</v>
      </c>
      <c r="N135" s="183">
        <v>0</v>
      </c>
      <c r="O135" s="183">
        <f t="shared" si="45"/>
        <v>0</v>
      </c>
      <c r="P135" s="183">
        <v>0</v>
      </c>
      <c r="Q135" s="183">
        <f t="shared" si="46"/>
        <v>0</v>
      </c>
      <c r="R135" s="184"/>
      <c r="S135" s="184" t="s">
        <v>369</v>
      </c>
      <c r="T135" s="186" t="s">
        <v>554</v>
      </c>
      <c r="U135" s="160">
        <v>0</v>
      </c>
      <c r="V135" s="160">
        <f t="shared" si="47"/>
        <v>0</v>
      </c>
      <c r="W135" s="160"/>
      <c r="X135" s="160" t="s">
        <v>422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423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80">
        <v>88</v>
      </c>
      <c r="B136" s="181" t="s">
        <v>764</v>
      </c>
      <c r="C136" s="190" t="s">
        <v>765</v>
      </c>
      <c r="D136" s="182" t="s">
        <v>663</v>
      </c>
      <c r="E136" s="183">
        <v>4</v>
      </c>
      <c r="F136" s="184">
        <f t="shared" si="40"/>
        <v>0</v>
      </c>
      <c r="G136" s="184">
        <f t="shared" si="41"/>
        <v>0</v>
      </c>
      <c r="H136" s="185"/>
      <c r="I136" s="184">
        <f t="shared" si="42"/>
        <v>0</v>
      </c>
      <c r="J136" s="185"/>
      <c r="K136" s="184">
        <f t="shared" si="43"/>
        <v>0</v>
      </c>
      <c r="L136" s="184">
        <v>21</v>
      </c>
      <c r="M136" s="184">
        <f t="shared" si="44"/>
        <v>0</v>
      </c>
      <c r="N136" s="183">
        <v>0</v>
      </c>
      <c r="O136" s="183">
        <f t="shared" si="45"/>
        <v>0</v>
      </c>
      <c r="P136" s="183">
        <v>0</v>
      </c>
      <c r="Q136" s="183">
        <f t="shared" si="46"/>
        <v>0</v>
      </c>
      <c r="R136" s="184"/>
      <c r="S136" s="184" t="s">
        <v>369</v>
      </c>
      <c r="T136" s="186" t="s">
        <v>554</v>
      </c>
      <c r="U136" s="160">
        <v>0</v>
      </c>
      <c r="V136" s="160">
        <f t="shared" si="47"/>
        <v>0</v>
      </c>
      <c r="W136" s="160"/>
      <c r="X136" s="160" t="s">
        <v>422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423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80">
        <v>89</v>
      </c>
      <c r="B137" s="181" t="s">
        <v>766</v>
      </c>
      <c r="C137" s="190" t="s">
        <v>767</v>
      </c>
      <c r="D137" s="182" t="s">
        <v>663</v>
      </c>
      <c r="E137" s="183">
        <v>4</v>
      </c>
      <c r="F137" s="184">
        <f t="shared" si="40"/>
        <v>0</v>
      </c>
      <c r="G137" s="184">
        <f t="shared" si="41"/>
        <v>0</v>
      </c>
      <c r="H137" s="185"/>
      <c r="I137" s="184">
        <f t="shared" si="42"/>
        <v>0</v>
      </c>
      <c r="J137" s="185"/>
      <c r="K137" s="184">
        <f t="shared" si="43"/>
        <v>0</v>
      </c>
      <c r="L137" s="184">
        <v>21</v>
      </c>
      <c r="M137" s="184">
        <f t="shared" si="44"/>
        <v>0</v>
      </c>
      <c r="N137" s="183">
        <v>0</v>
      </c>
      <c r="O137" s="183">
        <f t="shared" si="45"/>
        <v>0</v>
      </c>
      <c r="P137" s="183">
        <v>0</v>
      </c>
      <c r="Q137" s="183">
        <f t="shared" si="46"/>
        <v>0</v>
      </c>
      <c r="R137" s="184"/>
      <c r="S137" s="184" t="s">
        <v>369</v>
      </c>
      <c r="T137" s="186" t="s">
        <v>554</v>
      </c>
      <c r="U137" s="160">
        <v>0</v>
      </c>
      <c r="V137" s="160">
        <f t="shared" si="47"/>
        <v>0</v>
      </c>
      <c r="W137" s="160"/>
      <c r="X137" s="160" t="s">
        <v>422</v>
      </c>
      <c r="Y137" s="149"/>
      <c r="Z137" s="149"/>
      <c r="AA137" s="149"/>
      <c r="AB137" s="149"/>
      <c r="AC137" s="149"/>
      <c r="AD137" s="149"/>
      <c r="AE137" s="149"/>
      <c r="AF137" s="149"/>
      <c r="AG137" s="149" t="s">
        <v>423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80">
        <v>90</v>
      </c>
      <c r="B138" s="181" t="s">
        <v>768</v>
      </c>
      <c r="C138" s="190" t="s">
        <v>769</v>
      </c>
      <c r="D138" s="182" t="s">
        <v>663</v>
      </c>
      <c r="E138" s="183">
        <v>2</v>
      </c>
      <c r="F138" s="184">
        <f t="shared" si="40"/>
        <v>0</v>
      </c>
      <c r="G138" s="184">
        <f t="shared" si="41"/>
        <v>0</v>
      </c>
      <c r="H138" s="185"/>
      <c r="I138" s="184">
        <f t="shared" si="42"/>
        <v>0</v>
      </c>
      <c r="J138" s="185"/>
      <c r="K138" s="184">
        <f t="shared" si="43"/>
        <v>0</v>
      </c>
      <c r="L138" s="184">
        <v>21</v>
      </c>
      <c r="M138" s="184">
        <f t="shared" si="44"/>
        <v>0</v>
      </c>
      <c r="N138" s="183">
        <v>0</v>
      </c>
      <c r="O138" s="183">
        <f t="shared" si="45"/>
        <v>0</v>
      </c>
      <c r="P138" s="183">
        <v>0</v>
      </c>
      <c r="Q138" s="183">
        <f t="shared" si="46"/>
        <v>0</v>
      </c>
      <c r="R138" s="184"/>
      <c r="S138" s="184" t="s">
        <v>369</v>
      </c>
      <c r="T138" s="186" t="s">
        <v>554</v>
      </c>
      <c r="U138" s="160">
        <v>0</v>
      </c>
      <c r="V138" s="160">
        <f t="shared" si="47"/>
        <v>0</v>
      </c>
      <c r="W138" s="160"/>
      <c r="X138" s="160" t="s">
        <v>422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423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80">
        <v>91</v>
      </c>
      <c r="B139" s="181" t="s">
        <v>770</v>
      </c>
      <c r="C139" s="190" t="s">
        <v>771</v>
      </c>
      <c r="D139" s="182" t="s">
        <v>147</v>
      </c>
      <c r="E139" s="183">
        <v>2</v>
      </c>
      <c r="F139" s="184">
        <f t="shared" si="40"/>
        <v>0</v>
      </c>
      <c r="G139" s="184">
        <f t="shared" si="41"/>
        <v>0</v>
      </c>
      <c r="H139" s="185"/>
      <c r="I139" s="184">
        <f t="shared" si="42"/>
        <v>0</v>
      </c>
      <c r="J139" s="185"/>
      <c r="K139" s="184">
        <f t="shared" si="43"/>
        <v>0</v>
      </c>
      <c r="L139" s="184">
        <v>21</v>
      </c>
      <c r="M139" s="184">
        <f t="shared" si="44"/>
        <v>0</v>
      </c>
      <c r="N139" s="183">
        <v>0</v>
      </c>
      <c r="O139" s="183">
        <f t="shared" si="45"/>
        <v>0</v>
      </c>
      <c r="P139" s="183">
        <v>0</v>
      </c>
      <c r="Q139" s="183">
        <f t="shared" si="46"/>
        <v>0</v>
      </c>
      <c r="R139" s="184"/>
      <c r="S139" s="184" t="s">
        <v>369</v>
      </c>
      <c r="T139" s="186" t="s">
        <v>554</v>
      </c>
      <c r="U139" s="160">
        <v>0</v>
      </c>
      <c r="V139" s="160">
        <f t="shared" si="47"/>
        <v>0</v>
      </c>
      <c r="W139" s="160"/>
      <c r="X139" s="160" t="s">
        <v>422</v>
      </c>
      <c r="Y139" s="149"/>
      <c r="Z139" s="149"/>
      <c r="AA139" s="149"/>
      <c r="AB139" s="149"/>
      <c r="AC139" s="149"/>
      <c r="AD139" s="149"/>
      <c r="AE139" s="149"/>
      <c r="AF139" s="149"/>
      <c r="AG139" s="149" t="s">
        <v>423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80">
        <v>92</v>
      </c>
      <c r="B140" s="181" t="s">
        <v>772</v>
      </c>
      <c r="C140" s="190" t="s">
        <v>773</v>
      </c>
      <c r="D140" s="182" t="s">
        <v>147</v>
      </c>
      <c r="E140" s="183">
        <v>2</v>
      </c>
      <c r="F140" s="184">
        <f t="shared" si="40"/>
        <v>0</v>
      </c>
      <c r="G140" s="184">
        <f t="shared" si="41"/>
        <v>0</v>
      </c>
      <c r="H140" s="185"/>
      <c r="I140" s="184">
        <f t="shared" si="42"/>
        <v>0</v>
      </c>
      <c r="J140" s="185"/>
      <c r="K140" s="184">
        <f t="shared" si="43"/>
        <v>0</v>
      </c>
      <c r="L140" s="184">
        <v>21</v>
      </c>
      <c r="M140" s="184">
        <f t="shared" si="44"/>
        <v>0</v>
      </c>
      <c r="N140" s="183">
        <v>0</v>
      </c>
      <c r="O140" s="183">
        <f t="shared" si="45"/>
        <v>0</v>
      </c>
      <c r="P140" s="183">
        <v>0</v>
      </c>
      <c r="Q140" s="183">
        <f t="shared" si="46"/>
        <v>0</v>
      </c>
      <c r="R140" s="184"/>
      <c r="S140" s="184" t="s">
        <v>369</v>
      </c>
      <c r="T140" s="186" t="s">
        <v>554</v>
      </c>
      <c r="U140" s="160">
        <v>0</v>
      </c>
      <c r="V140" s="160">
        <f t="shared" si="47"/>
        <v>0</v>
      </c>
      <c r="W140" s="160"/>
      <c r="X140" s="160" t="s">
        <v>422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423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80">
        <v>93</v>
      </c>
      <c r="B141" s="181" t="s">
        <v>774</v>
      </c>
      <c r="C141" s="190" t="s">
        <v>775</v>
      </c>
      <c r="D141" s="182" t="s">
        <v>147</v>
      </c>
      <c r="E141" s="183">
        <v>2</v>
      </c>
      <c r="F141" s="184">
        <f t="shared" si="40"/>
        <v>0</v>
      </c>
      <c r="G141" s="184">
        <f t="shared" si="41"/>
        <v>0</v>
      </c>
      <c r="H141" s="185"/>
      <c r="I141" s="184">
        <f t="shared" si="42"/>
        <v>0</v>
      </c>
      <c r="J141" s="185"/>
      <c r="K141" s="184">
        <f t="shared" si="43"/>
        <v>0</v>
      </c>
      <c r="L141" s="184">
        <v>21</v>
      </c>
      <c r="M141" s="184">
        <f t="shared" si="44"/>
        <v>0</v>
      </c>
      <c r="N141" s="183">
        <v>0</v>
      </c>
      <c r="O141" s="183">
        <f t="shared" si="45"/>
        <v>0</v>
      </c>
      <c r="P141" s="183">
        <v>0</v>
      </c>
      <c r="Q141" s="183">
        <f t="shared" si="46"/>
        <v>0</v>
      </c>
      <c r="R141" s="184"/>
      <c r="S141" s="184" t="s">
        <v>369</v>
      </c>
      <c r="T141" s="186" t="s">
        <v>554</v>
      </c>
      <c r="U141" s="160">
        <v>0</v>
      </c>
      <c r="V141" s="160">
        <f t="shared" si="47"/>
        <v>0</v>
      </c>
      <c r="W141" s="160"/>
      <c r="X141" s="160" t="s">
        <v>422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423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80">
        <v>94</v>
      </c>
      <c r="B142" s="181" t="s">
        <v>776</v>
      </c>
      <c r="C142" s="190" t="s">
        <v>777</v>
      </c>
      <c r="D142" s="182" t="s">
        <v>147</v>
      </c>
      <c r="E142" s="183">
        <v>2</v>
      </c>
      <c r="F142" s="184">
        <f t="shared" si="40"/>
        <v>0</v>
      </c>
      <c r="G142" s="184">
        <f t="shared" si="41"/>
        <v>0</v>
      </c>
      <c r="H142" s="185"/>
      <c r="I142" s="184">
        <f t="shared" si="42"/>
        <v>0</v>
      </c>
      <c r="J142" s="185"/>
      <c r="K142" s="184">
        <f t="shared" si="43"/>
        <v>0</v>
      </c>
      <c r="L142" s="184">
        <v>21</v>
      </c>
      <c r="M142" s="184">
        <f t="shared" si="44"/>
        <v>0</v>
      </c>
      <c r="N142" s="183">
        <v>0</v>
      </c>
      <c r="O142" s="183">
        <f t="shared" si="45"/>
        <v>0</v>
      </c>
      <c r="P142" s="183">
        <v>0</v>
      </c>
      <c r="Q142" s="183">
        <f t="shared" si="46"/>
        <v>0</v>
      </c>
      <c r="R142" s="184"/>
      <c r="S142" s="184" t="s">
        <v>369</v>
      </c>
      <c r="T142" s="186" t="s">
        <v>554</v>
      </c>
      <c r="U142" s="160">
        <v>0</v>
      </c>
      <c r="V142" s="160">
        <f t="shared" si="47"/>
        <v>0</v>
      </c>
      <c r="W142" s="160"/>
      <c r="X142" s="160" t="s">
        <v>422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423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80">
        <v>95</v>
      </c>
      <c r="B143" s="181" t="s">
        <v>778</v>
      </c>
      <c r="C143" s="190" t="s">
        <v>779</v>
      </c>
      <c r="D143" s="182" t="s">
        <v>147</v>
      </c>
      <c r="E143" s="183">
        <v>2</v>
      </c>
      <c r="F143" s="184">
        <f t="shared" si="40"/>
        <v>0</v>
      </c>
      <c r="G143" s="184">
        <f t="shared" si="41"/>
        <v>0</v>
      </c>
      <c r="H143" s="185"/>
      <c r="I143" s="184">
        <f t="shared" si="42"/>
        <v>0</v>
      </c>
      <c r="J143" s="185"/>
      <c r="K143" s="184">
        <f t="shared" si="43"/>
        <v>0</v>
      </c>
      <c r="L143" s="184">
        <v>21</v>
      </c>
      <c r="M143" s="184">
        <f t="shared" si="44"/>
        <v>0</v>
      </c>
      <c r="N143" s="183">
        <v>0</v>
      </c>
      <c r="O143" s="183">
        <f t="shared" si="45"/>
        <v>0</v>
      </c>
      <c r="P143" s="183">
        <v>0</v>
      </c>
      <c r="Q143" s="183">
        <f t="shared" si="46"/>
        <v>0</v>
      </c>
      <c r="R143" s="184"/>
      <c r="S143" s="184" t="s">
        <v>369</v>
      </c>
      <c r="T143" s="186" t="s">
        <v>554</v>
      </c>
      <c r="U143" s="160">
        <v>0</v>
      </c>
      <c r="V143" s="160">
        <f t="shared" si="47"/>
        <v>0</v>
      </c>
      <c r="W143" s="160"/>
      <c r="X143" s="160" t="s">
        <v>422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423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80">
        <v>96</v>
      </c>
      <c r="B144" s="181" t="s">
        <v>780</v>
      </c>
      <c r="C144" s="190" t="s">
        <v>781</v>
      </c>
      <c r="D144" s="182" t="s">
        <v>147</v>
      </c>
      <c r="E144" s="183">
        <v>2</v>
      </c>
      <c r="F144" s="184">
        <f t="shared" si="40"/>
        <v>0</v>
      </c>
      <c r="G144" s="184">
        <f t="shared" si="41"/>
        <v>0</v>
      </c>
      <c r="H144" s="185"/>
      <c r="I144" s="184">
        <f t="shared" si="42"/>
        <v>0</v>
      </c>
      <c r="J144" s="185"/>
      <c r="K144" s="184">
        <f t="shared" si="43"/>
        <v>0</v>
      </c>
      <c r="L144" s="184">
        <v>21</v>
      </c>
      <c r="M144" s="184">
        <f t="shared" si="44"/>
        <v>0</v>
      </c>
      <c r="N144" s="183">
        <v>0</v>
      </c>
      <c r="O144" s="183">
        <f t="shared" si="45"/>
        <v>0</v>
      </c>
      <c r="P144" s="183">
        <v>0</v>
      </c>
      <c r="Q144" s="183">
        <f t="shared" si="46"/>
        <v>0</v>
      </c>
      <c r="R144" s="184"/>
      <c r="S144" s="184" t="s">
        <v>369</v>
      </c>
      <c r="T144" s="186" t="s">
        <v>554</v>
      </c>
      <c r="U144" s="160">
        <v>0</v>
      </c>
      <c r="V144" s="160">
        <f t="shared" si="47"/>
        <v>0</v>
      </c>
      <c r="W144" s="160"/>
      <c r="X144" s="160" t="s">
        <v>422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423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80">
        <v>97</v>
      </c>
      <c r="B145" s="181" t="s">
        <v>764</v>
      </c>
      <c r="C145" s="190" t="s">
        <v>765</v>
      </c>
      <c r="D145" s="182" t="s">
        <v>663</v>
      </c>
      <c r="E145" s="183">
        <v>2</v>
      </c>
      <c r="F145" s="184">
        <f t="shared" si="40"/>
        <v>0</v>
      </c>
      <c r="G145" s="184">
        <f t="shared" si="41"/>
        <v>0</v>
      </c>
      <c r="H145" s="185"/>
      <c r="I145" s="184">
        <f t="shared" si="42"/>
        <v>0</v>
      </c>
      <c r="J145" s="185"/>
      <c r="K145" s="184">
        <f t="shared" si="43"/>
        <v>0</v>
      </c>
      <c r="L145" s="184">
        <v>21</v>
      </c>
      <c r="M145" s="184">
        <f t="shared" si="44"/>
        <v>0</v>
      </c>
      <c r="N145" s="183">
        <v>0</v>
      </c>
      <c r="O145" s="183">
        <f t="shared" si="45"/>
        <v>0</v>
      </c>
      <c r="P145" s="183">
        <v>0</v>
      </c>
      <c r="Q145" s="183">
        <f t="shared" si="46"/>
        <v>0</v>
      </c>
      <c r="R145" s="184"/>
      <c r="S145" s="184" t="s">
        <v>369</v>
      </c>
      <c r="T145" s="186" t="s">
        <v>554</v>
      </c>
      <c r="U145" s="160">
        <v>0</v>
      </c>
      <c r="V145" s="160">
        <f t="shared" si="47"/>
        <v>0</v>
      </c>
      <c r="W145" s="160"/>
      <c r="X145" s="160" t="s">
        <v>422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423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80">
        <v>98</v>
      </c>
      <c r="B146" s="181" t="s">
        <v>766</v>
      </c>
      <c r="C146" s="190" t="s">
        <v>767</v>
      </c>
      <c r="D146" s="182" t="s">
        <v>663</v>
      </c>
      <c r="E146" s="183">
        <v>2</v>
      </c>
      <c r="F146" s="184">
        <f t="shared" si="40"/>
        <v>0</v>
      </c>
      <c r="G146" s="184">
        <f t="shared" si="41"/>
        <v>0</v>
      </c>
      <c r="H146" s="185"/>
      <c r="I146" s="184">
        <f t="shared" si="42"/>
        <v>0</v>
      </c>
      <c r="J146" s="185"/>
      <c r="K146" s="184">
        <f t="shared" si="43"/>
        <v>0</v>
      </c>
      <c r="L146" s="184">
        <v>21</v>
      </c>
      <c r="M146" s="184">
        <f t="shared" si="44"/>
        <v>0</v>
      </c>
      <c r="N146" s="183">
        <v>0</v>
      </c>
      <c r="O146" s="183">
        <f t="shared" si="45"/>
        <v>0</v>
      </c>
      <c r="P146" s="183">
        <v>0</v>
      </c>
      <c r="Q146" s="183">
        <f t="shared" si="46"/>
        <v>0</v>
      </c>
      <c r="R146" s="184"/>
      <c r="S146" s="184" t="s">
        <v>369</v>
      </c>
      <c r="T146" s="186" t="s">
        <v>554</v>
      </c>
      <c r="U146" s="160">
        <v>0</v>
      </c>
      <c r="V146" s="160">
        <f t="shared" si="47"/>
        <v>0</v>
      </c>
      <c r="W146" s="160"/>
      <c r="X146" s="160" t="s">
        <v>422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423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80">
        <v>99</v>
      </c>
      <c r="B147" s="181" t="s">
        <v>768</v>
      </c>
      <c r="C147" s="190" t="s">
        <v>769</v>
      </c>
      <c r="D147" s="182" t="s">
        <v>663</v>
      </c>
      <c r="E147" s="183">
        <v>2</v>
      </c>
      <c r="F147" s="184">
        <f t="shared" si="40"/>
        <v>0</v>
      </c>
      <c r="G147" s="184">
        <f t="shared" si="41"/>
        <v>0</v>
      </c>
      <c r="H147" s="185"/>
      <c r="I147" s="184">
        <f t="shared" si="42"/>
        <v>0</v>
      </c>
      <c r="J147" s="185"/>
      <c r="K147" s="184">
        <f t="shared" si="43"/>
        <v>0</v>
      </c>
      <c r="L147" s="184">
        <v>21</v>
      </c>
      <c r="M147" s="184">
        <f t="shared" si="44"/>
        <v>0</v>
      </c>
      <c r="N147" s="183">
        <v>0</v>
      </c>
      <c r="O147" s="183">
        <f t="shared" si="45"/>
        <v>0</v>
      </c>
      <c r="P147" s="183">
        <v>0</v>
      </c>
      <c r="Q147" s="183">
        <f t="shared" si="46"/>
        <v>0</v>
      </c>
      <c r="R147" s="184"/>
      <c r="S147" s="184" t="s">
        <v>369</v>
      </c>
      <c r="T147" s="186" t="s">
        <v>554</v>
      </c>
      <c r="U147" s="160">
        <v>0</v>
      </c>
      <c r="V147" s="160">
        <f t="shared" si="47"/>
        <v>0</v>
      </c>
      <c r="W147" s="160"/>
      <c r="X147" s="160" t="s">
        <v>422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423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80">
        <v>100</v>
      </c>
      <c r="B148" s="181" t="s">
        <v>782</v>
      </c>
      <c r="C148" s="190" t="s">
        <v>783</v>
      </c>
      <c r="D148" s="182" t="s">
        <v>663</v>
      </c>
      <c r="E148" s="183">
        <v>4</v>
      </c>
      <c r="F148" s="184">
        <f t="shared" si="40"/>
        <v>0</v>
      </c>
      <c r="G148" s="184">
        <f t="shared" si="41"/>
        <v>0</v>
      </c>
      <c r="H148" s="185"/>
      <c r="I148" s="184">
        <f t="shared" si="42"/>
        <v>0</v>
      </c>
      <c r="J148" s="185"/>
      <c r="K148" s="184">
        <f t="shared" si="43"/>
        <v>0</v>
      </c>
      <c r="L148" s="184">
        <v>21</v>
      </c>
      <c r="M148" s="184">
        <f t="shared" si="44"/>
        <v>0</v>
      </c>
      <c r="N148" s="183">
        <v>0</v>
      </c>
      <c r="O148" s="183">
        <f t="shared" si="45"/>
        <v>0</v>
      </c>
      <c r="P148" s="183">
        <v>0</v>
      </c>
      <c r="Q148" s="183">
        <f t="shared" si="46"/>
        <v>0</v>
      </c>
      <c r="R148" s="184"/>
      <c r="S148" s="184" t="s">
        <v>369</v>
      </c>
      <c r="T148" s="186" t="s">
        <v>554</v>
      </c>
      <c r="U148" s="160">
        <v>0</v>
      </c>
      <c r="V148" s="160">
        <f t="shared" si="47"/>
        <v>0</v>
      </c>
      <c r="W148" s="160"/>
      <c r="X148" s="160" t="s">
        <v>422</v>
      </c>
      <c r="Y148" s="149"/>
      <c r="Z148" s="149"/>
      <c r="AA148" s="149"/>
      <c r="AB148" s="149"/>
      <c r="AC148" s="149"/>
      <c r="AD148" s="149"/>
      <c r="AE148" s="149"/>
      <c r="AF148" s="149"/>
      <c r="AG148" s="149" t="s">
        <v>423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80">
        <v>101</v>
      </c>
      <c r="B149" s="181" t="s">
        <v>784</v>
      </c>
      <c r="C149" s="190" t="s">
        <v>785</v>
      </c>
      <c r="D149" s="182" t="s">
        <v>147</v>
      </c>
      <c r="E149" s="183">
        <v>6</v>
      </c>
      <c r="F149" s="184">
        <f t="shared" si="40"/>
        <v>0</v>
      </c>
      <c r="G149" s="184">
        <f t="shared" si="41"/>
        <v>0</v>
      </c>
      <c r="H149" s="185"/>
      <c r="I149" s="184">
        <f t="shared" si="42"/>
        <v>0</v>
      </c>
      <c r="J149" s="185"/>
      <c r="K149" s="184">
        <f t="shared" si="43"/>
        <v>0</v>
      </c>
      <c r="L149" s="184">
        <v>21</v>
      </c>
      <c r="M149" s="184">
        <f t="shared" si="44"/>
        <v>0</v>
      </c>
      <c r="N149" s="183">
        <v>0</v>
      </c>
      <c r="O149" s="183">
        <f t="shared" si="45"/>
        <v>0</v>
      </c>
      <c r="P149" s="183">
        <v>0</v>
      </c>
      <c r="Q149" s="183">
        <f t="shared" si="46"/>
        <v>0</v>
      </c>
      <c r="R149" s="184"/>
      <c r="S149" s="184" t="s">
        <v>369</v>
      </c>
      <c r="T149" s="186" t="s">
        <v>554</v>
      </c>
      <c r="U149" s="160">
        <v>0</v>
      </c>
      <c r="V149" s="160">
        <f t="shared" si="47"/>
        <v>0</v>
      </c>
      <c r="W149" s="160"/>
      <c r="X149" s="160" t="s">
        <v>422</v>
      </c>
      <c r="Y149" s="149"/>
      <c r="Z149" s="149"/>
      <c r="AA149" s="149"/>
      <c r="AB149" s="149"/>
      <c r="AC149" s="149"/>
      <c r="AD149" s="149"/>
      <c r="AE149" s="149"/>
      <c r="AF149" s="149"/>
      <c r="AG149" s="149" t="s">
        <v>423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80">
        <v>102</v>
      </c>
      <c r="B150" s="181" t="s">
        <v>786</v>
      </c>
      <c r="C150" s="190" t="s">
        <v>787</v>
      </c>
      <c r="D150" s="182" t="s">
        <v>147</v>
      </c>
      <c r="E150" s="183">
        <v>36</v>
      </c>
      <c r="F150" s="184">
        <f t="shared" si="40"/>
        <v>0</v>
      </c>
      <c r="G150" s="184">
        <f t="shared" si="41"/>
        <v>0</v>
      </c>
      <c r="H150" s="185"/>
      <c r="I150" s="184">
        <f t="shared" si="42"/>
        <v>0</v>
      </c>
      <c r="J150" s="185"/>
      <c r="K150" s="184">
        <f t="shared" si="43"/>
        <v>0</v>
      </c>
      <c r="L150" s="184">
        <v>21</v>
      </c>
      <c r="M150" s="184">
        <f t="shared" si="44"/>
        <v>0</v>
      </c>
      <c r="N150" s="183">
        <v>0</v>
      </c>
      <c r="O150" s="183">
        <f t="shared" si="45"/>
        <v>0</v>
      </c>
      <c r="P150" s="183">
        <v>0</v>
      </c>
      <c r="Q150" s="183">
        <f t="shared" si="46"/>
        <v>0</v>
      </c>
      <c r="R150" s="184"/>
      <c r="S150" s="184" t="s">
        <v>369</v>
      </c>
      <c r="T150" s="186" t="s">
        <v>554</v>
      </c>
      <c r="U150" s="160">
        <v>0</v>
      </c>
      <c r="V150" s="160">
        <f t="shared" si="47"/>
        <v>0</v>
      </c>
      <c r="W150" s="160"/>
      <c r="X150" s="160" t="s">
        <v>422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423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80">
        <v>103</v>
      </c>
      <c r="B151" s="181" t="s">
        <v>788</v>
      </c>
      <c r="C151" s="190" t="s">
        <v>789</v>
      </c>
      <c r="D151" s="182" t="s">
        <v>147</v>
      </c>
      <c r="E151" s="183">
        <v>98</v>
      </c>
      <c r="F151" s="184">
        <f t="shared" si="40"/>
        <v>0</v>
      </c>
      <c r="G151" s="184">
        <f t="shared" si="41"/>
        <v>0</v>
      </c>
      <c r="H151" s="185"/>
      <c r="I151" s="184">
        <f t="shared" si="42"/>
        <v>0</v>
      </c>
      <c r="J151" s="185"/>
      <c r="K151" s="184">
        <f t="shared" si="43"/>
        <v>0</v>
      </c>
      <c r="L151" s="184">
        <v>21</v>
      </c>
      <c r="M151" s="184">
        <f t="shared" si="44"/>
        <v>0</v>
      </c>
      <c r="N151" s="183">
        <v>0</v>
      </c>
      <c r="O151" s="183">
        <f t="shared" si="45"/>
        <v>0</v>
      </c>
      <c r="P151" s="183">
        <v>0</v>
      </c>
      <c r="Q151" s="183">
        <f t="shared" si="46"/>
        <v>0</v>
      </c>
      <c r="R151" s="184"/>
      <c r="S151" s="184" t="s">
        <v>369</v>
      </c>
      <c r="T151" s="186" t="s">
        <v>554</v>
      </c>
      <c r="U151" s="160">
        <v>0</v>
      </c>
      <c r="V151" s="160">
        <f t="shared" si="47"/>
        <v>0</v>
      </c>
      <c r="W151" s="160"/>
      <c r="X151" s="160" t="s">
        <v>422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423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80">
        <v>104</v>
      </c>
      <c r="B152" s="181" t="s">
        <v>790</v>
      </c>
      <c r="C152" s="190" t="s">
        <v>791</v>
      </c>
      <c r="D152" s="182" t="s">
        <v>147</v>
      </c>
      <c r="E152" s="183">
        <v>18</v>
      </c>
      <c r="F152" s="184">
        <f t="shared" si="40"/>
        <v>0</v>
      </c>
      <c r="G152" s="184">
        <f t="shared" si="41"/>
        <v>0</v>
      </c>
      <c r="H152" s="185"/>
      <c r="I152" s="184">
        <f t="shared" si="42"/>
        <v>0</v>
      </c>
      <c r="J152" s="185"/>
      <c r="K152" s="184">
        <f t="shared" si="43"/>
        <v>0</v>
      </c>
      <c r="L152" s="184">
        <v>21</v>
      </c>
      <c r="M152" s="184">
        <f t="shared" si="44"/>
        <v>0</v>
      </c>
      <c r="N152" s="183">
        <v>0</v>
      </c>
      <c r="O152" s="183">
        <f t="shared" si="45"/>
        <v>0</v>
      </c>
      <c r="P152" s="183">
        <v>0</v>
      </c>
      <c r="Q152" s="183">
        <f t="shared" si="46"/>
        <v>0</v>
      </c>
      <c r="R152" s="184"/>
      <c r="S152" s="184" t="s">
        <v>369</v>
      </c>
      <c r="T152" s="186" t="s">
        <v>554</v>
      </c>
      <c r="U152" s="160">
        <v>0</v>
      </c>
      <c r="V152" s="160">
        <f t="shared" si="47"/>
        <v>0</v>
      </c>
      <c r="W152" s="160"/>
      <c r="X152" s="160" t="s">
        <v>422</v>
      </c>
      <c r="Y152" s="149"/>
      <c r="Z152" s="149"/>
      <c r="AA152" s="149"/>
      <c r="AB152" s="149"/>
      <c r="AC152" s="149"/>
      <c r="AD152" s="149"/>
      <c r="AE152" s="149"/>
      <c r="AF152" s="149"/>
      <c r="AG152" s="149" t="s">
        <v>423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80">
        <v>105</v>
      </c>
      <c r="B153" s="181" t="s">
        <v>792</v>
      </c>
      <c r="C153" s="190" t="s">
        <v>793</v>
      </c>
      <c r="D153" s="182" t="s">
        <v>147</v>
      </c>
      <c r="E153" s="183">
        <v>32</v>
      </c>
      <c r="F153" s="184">
        <f t="shared" si="40"/>
        <v>0</v>
      </c>
      <c r="G153" s="184">
        <f t="shared" si="41"/>
        <v>0</v>
      </c>
      <c r="H153" s="185"/>
      <c r="I153" s="184">
        <f t="shared" si="42"/>
        <v>0</v>
      </c>
      <c r="J153" s="185"/>
      <c r="K153" s="184">
        <f t="shared" si="43"/>
        <v>0</v>
      </c>
      <c r="L153" s="184">
        <v>21</v>
      </c>
      <c r="M153" s="184">
        <f t="shared" si="44"/>
        <v>0</v>
      </c>
      <c r="N153" s="183">
        <v>0</v>
      </c>
      <c r="O153" s="183">
        <f t="shared" si="45"/>
        <v>0</v>
      </c>
      <c r="P153" s="183">
        <v>0</v>
      </c>
      <c r="Q153" s="183">
        <f t="shared" si="46"/>
        <v>0</v>
      </c>
      <c r="R153" s="184"/>
      <c r="S153" s="184" t="s">
        <v>369</v>
      </c>
      <c r="T153" s="186" t="s">
        <v>554</v>
      </c>
      <c r="U153" s="160">
        <v>0</v>
      </c>
      <c r="V153" s="160">
        <f t="shared" si="47"/>
        <v>0</v>
      </c>
      <c r="W153" s="160"/>
      <c r="X153" s="160" t="s">
        <v>422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423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80">
        <v>106</v>
      </c>
      <c r="B154" s="181" t="s">
        <v>794</v>
      </c>
      <c r="C154" s="190" t="s">
        <v>795</v>
      </c>
      <c r="D154" s="182" t="s">
        <v>147</v>
      </c>
      <c r="E154" s="183">
        <v>18</v>
      </c>
      <c r="F154" s="184">
        <f t="shared" si="40"/>
        <v>0</v>
      </c>
      <c r="G154" s="184">
        <f t="shared" si="41"/>
        <v>0</v>
      </c>
      <c r="H154" s="185"/>
      <c r="I154" s="184">
        <f t="shared" si="42"/>
        <v>0</v>
      </c>
      <c r="J154" s="185"/>
      <c r="K154" s="184">
        <f t="shared" si="43"/>
        <v>0</v>
      </c>
      <c r="L154" s="184">
        <v>21</v>
      </c>
      <c r="M154" s="184">
        <f t="shared" si="44"/>
        <v>0</v>
      </c>
      <c r="N154" s="183">
        <v>0</v>
      </c>
      <c r="O154" s="183">
        <f t="shared" si="45"/>
        <v>0</v>
      </c>
      <c r="P154" s="183">
        <v>0</v>
      </c>
      <c r="Q154" s="183">
        <f t="shared" si="46"/>
        <v>0</v>
      </c>
      <c r="R154" s="184"/>
      <c r="S154" s="184" t="s">
        <v>369</v>
      </c>
      <c r="T154" s="186" t="s">
        <v>554</v>
      </c>
      <c r="U154" s="160">
        <v>0</v>
      </c>
      <c r="V154" s="160">
        <f t="shared" si="47"/>
        <v>0</v>
      </c>
      <c r="W154" s="160"/>
      <c r="X154" s="160" t="s">
        <v>422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423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80">
        <v>107</v>
      </c>
      <c r="B155" s="181" t="s">
        <v>796</v>
      </c>
      <c r="C155" s="190" t="s">
        <v>797</v>
      </c>
      <c r="D155" s="182" t="s">
        <v>147</v>
      </c>
      <c r="E155" s="183">
        <v>14</v>
      </c>
      <c r="F155" s="184">
        <f t="shared" ref="F155:F186" si="48">H155+J155</f>
        <v>0</v>
      </c>
      <c r="G155" s="184">
        <f t="shared" ref="G155:G186" si="49">ROUND(E155*F155,2)</f>
        <v>0</v>
      </c>
      <c r="H155" s="185"/>
      <c r="I155" s="184">
        <f t="shared" ref="I155:I186" si="50">ROUND(E155*H155,2)</f>
        <v>0</v>
      </c>
      <c r="J155" s="185"/>
      <c r="K155" s="184">
        <f t="shared" ref="K155:K186" si="51">ROUND(E155*J155,2)</f>
        <v>0</v>
      </c>
      <c r="L155" s="184">
        <v>21</v>
      </c>
      <c r="M155" s="184">
        <f t="shared" ref="M155:M186" si="52">G155*(1+L155/100)</f>
        <v>0</v>
      </c>
      <c r="N155" s="183">
        <v>0</v>
      </c>
      <c r="O155" s="183">
        <f t="shared" ref="O155:O186" si="53">ROUND(E155*N155,2)</f>
        <v>0</v>
      </c>
      <c r="P155" s="183">
        <v>0</v>
      </c>
      <c r="Q155" s="183">
        <f t="shared" ref="Q155:Q186" si="54">ROUND(E155*P155,2)</f>
        <v>0</v>
      </c>
      <c r="R155" s="184"/>
      <c r="S155" s="184" t="s">
        <v>369</v>
      </c>
      <c r="T155" s="186" t="s">
        <v>554</v>
      </c>
      <c r="U155" s="160">
        <v>0</v>
      </c>
      <c r="V155" s="160">
        <f t="shared" ref="V155:V186" si="55">ROUND(E155*U155,2)</f>
        <v>0</v>
      </c>
      <c r="W155" s="160"/>
      <c r="X155" s="160" t="s">
        <v>422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423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80">
        <v>108</v>
      </c>
      <c r="B156" s="181" t="s">
        <v>798</v>
      </c>
      <c r="C156" s="190" t="s">
        <v>799</v>
      </c>
      <c r="D156" s="182" t="s">
        <v>147</v>
      </c>
      <c r="E156" s="183">
        <v>1</v>
      </c>
      <c r="F156" s="184">
        <f t="shared" si="48"/>
        <v>0</v>
      </c>
      <c r="G156" s="184">
        <f t="shared" si="49"/>
        <v>0</v>
      </c>
      <c r="H156" s="185"/>
      <c r="I156" s="184">
        <f t="shared" si="50"/>
        <v>0</v>
      </c>
      <c r="J156" s="185"/>
      <c r="K156" s="184">
        <f t="shared" si="51"/>
        <v>0</v>
      </c>
      <c r="L156" s="184">
        <v>21</v>
      </c>
      <c r="M156" s="184">
        <f t="shared" si="52"/>
        <v>0</v>
      </c>
      <c r="N156" s="183">
        <v>0</v>
      </c>
      <c r="O156" s="183">
        <f t="shared" si="53"/>
        <v>0</v>
      </c>
      <c r="P156" s="183">
        <v>0</v>
      </c>
      <c r="Q156" s="183">
        <f t="shared" si="54"/>
        <v>0</v>
      </c>
      <c r="R156" s="184"/>
      <c r="S156" s="184" t="s">
        <v>369</v>
      </c>
      <c r="T156" s="186" t="s">
        <v>554</v>
      </c>
      <c r="U156" s="160">
        <v>0</v>
      </c>
      <c r="V156" s="160">
        <f t="shared" si="55"/>
        <v>0</v>
      </c>
      <c r="W156" s="160"/>
      <c r="X156" s="160" t="s">
        <v>422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423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80">
        <v>109</v>
      </c>
      <c r="B157" s="181" t="s">
        <v>800</v>
      </c>
      <c r="C157" s="190" t="s">
        <v>801</v>
      </c>
      <c r="D157" s="182" t="s">
        <v>147</v>
      </c>
      <c r="E157" s="183">
        <v>12</v>
      </c>
      <c r="F157" s="184">
        <f t="shared" si="48"/>
        <v>0</v>
      </c>
      <c r="G157" s="184">
        <f t="shared" si="49"/>
        <v>0</v>
      </c>
      <c r="H157" s="185"/>
      <c r="I157" s="184">
        <f t="shared" si="50"/>
        <v>0</v>
      </c>
      <c r="J157" s="185"/>
      <c r="K157" s="184">
        <f t="shared" si="51"/>
        <v>0</v>
      </c>
      <c r="L157" s="184">
        <v>21</v>
      </c>
      <c r="M157" s="184">
        <f t="shared" si="52"/>
        <v>0</v>
      </c>
      <c r="N157" s="183">
        <v>0</v>
      </c>
      <c r="O157" s="183">
        <f t="shared" si="53"/>
        <v>0</v>
      </c>
      <c r="P157" s="183">
        <v>0</v>
      </c>
      <c r="Q157" s="183">
        <f t="shared" si="54"/>
        <v>0</v>
      </c>
      <c r="R157" s="184"/>
      <c r="S157" s="184" t="s">
        <v>369</v>
      </c>
      <c r="T157" s="186" t="s">
        <v>554</v>
      </c>
      <c r="U157" s="160">
        <v>0</v>
      </c>
      <c r="V157" s="160">
        <f t="shared" si="55"/>
        <v>0</v>
      </c>
      <c r="W157" s="160"/>
      <c r="X157" s="160" t="s">
        <v>422</v>
      </c>
      <c r="Y157" s="149"/>
      <c r="Z157" s="149"/>
      <c r="AA157" s="149"/>
      <c r="AB157" s="149"/>
      <c r="AC157" s="149"/>
      <c r="AD157" s="149"/>
      <c r="AE157" s="149"/>
      <c r="AF157" s="149"/>
      <c r="AG157" s="149" t="s">
        <v>423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80">
        <v>110</v>
      </c>
      <c r="B158" s="181" t="s">
        <v>802</v>
      </c>
      <c r="C158" s="190" t="s">
        <v>803</v>
      </c>
      <c r="D158" s="182" t="s">
        <v>147</v>
      </c>
      <c r="E158" s="183">
        <v>18</v>
      </c>
      <c r="F158" s="184">
        <f t="shared" si="48"/>
        <v>0</v>
      </c>
      <c r="G158" s="184">
        <f t="shared" si="49"/>
        <v>0</v>
      </c>
      <c r="H158" s="185"/>
      <c r="I158" s="184">
        <f t="shared" si="50"/>
        <v>0</v>
      </c>
      <c r="J158" s="185"/>
      <c r="K158" s="184">
        <f t="shared" si="51"/>
        <v>0</v>
      </c>
      <c r="L158" s="184">
        <v>21</v>
      </c>
      <c r="M158" s="184">
        <f t="shared" si="52"/>
        <v>0</v>
      </c>
      <c r="N158" s="183">
        <v>0</v>
      </c>
      <c r="O158" s="183">
        <f t="shared" si="53"/>
        <v>0</v>
      </c>
      <c r="P158" s="183">
        <v>0</v>
      </c>
      <c r="Q158" s="183">
        <f t="shared" si="54"/>
        <v>0</v>
      </c>
      <c r="R158" s="184"/>
      <c r="S158" s="184" t="s">
        <v>369</v>
      </c>
      <c r="T158" s="186" t="s">
        <v>554</v>
      </c>
      <c r="U158" s="160">
        <v>0</v>
      </c>
      <c r="V158" s="160">
        <f t="shared" si="55"/>
        <v>0</v>
      </c>
      <c r="W158" s="160"/>
      <c r="X158" s="160" t="s">
        <v>422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423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80">
        <v>111</v>
      </c>
      <c r="B159" s="181" t="s">
        <v>804</v>
      </c>
      <c r="C159" s="190" t="s">
        <v>805</v>
      </c>
      <c r="D159" s="182" t="s">
        <v>147</v>
      </c>
      <c r="E159" s="183">
        <v>2</v>
      </c>
      <c r="F159" s="184">
        <f t="shared" si="48"/>
        <v>0</v>
      </c>
      <c r="G159" s="184">
        <f t="shared" si="49"/>
        <v>0</v>
      </c>
      <c r="H159" s="185"/>
      <c r="I159" s="184">
        <f t="shared" si="50"/>
        <v>0</v>
      </c>
      <c r="J159" s="185"/>
      <c r="K159" s="184">
        <f t="shared" si="51"/>
        <v>0</v>
      </c>
      <c r="L159" s="184">
        <v>21</v>
      </c>
      <c r="M159" s="184">
        <f t="shared" si="52"/>
        <v>0</v>
      </c>
      <c r="N159" s="183">
        <v>0</v>
      </c>
      <c r="O159" s="183">
        <f t="shared" si="53"/>
        <v>0</v>
      </c>
      <c r="P159" s="183">
        <v>0</v>
      </c>
      <c r="Q159" s="183">
        <f t="shared" si="54"/>
        <v>0</v>
      </c>
      <c r="R159" s="184"/>
      <c r="S159" s="184" t="s">
        <v>369</v>
      </c>
      <c r="T159" s="186" t="s">
        <v>554</v>
      </c>
      <c r="U159" s="160">
        <v>0</v>
      </c>
      <c r="V159" s="160">
        <f t="shared" si="55"/>
        <v>0</v>
      </c>
      <c r="W159" s="160"/>
      <c r="X159" s="160" t="s">
        <v>422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423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ht="22.5" outlineLevel="1" x14ac:dyDescent="0.2">
      <c r="A160" s="180">
        <v>112</v>
      </c>
      <c r="B160" s="181" t="s">
        <v>806</v>
      </c>
      <c r="C160" s="190" t="s">
        <v>807</v>
      </c>
      <c r="D160" s="182" t="s">
        <v>147</v>
      </c>
      <c r="E160" s="183">
        <v>12</v>
      </c>
      <c r="F160" s="184">
        <f t="shared" si="48"/>
        <v>0</v>
      </c>
      <c r="G160" s="184">
        <f t="shared" si="49"/>
        <v>0</v>
      </c>
      <c r="H160" s="185"/>
      <c r="I160" s="184">
        <f t="shared" si="50"/>
        <v>0</v>
      </c>
      <c r="J160" s="185"/>
      <c r="K160" s="184">
        <f t="shared" si="51"/>
        <v>0</v>
      </c>
      <c r="L160" s="184">
        <v>21</v>
      </c>
      <c r="M160" s="184">
        <f t="shared" si="52"/>
        <v>0</v>
      </c>
      <c r="N160" s="183">
        <v>0</v>
      </c>
      <c r="O160" s="183">
        <f t="shared" si="53"/>
        <v>0</v>
      </c>
      <c r="P160" s="183">
        <v>0</v>
      </c>
      <c r="Q160" s="183">
        <f t="shared" si="54"/>
        <v>0</v>
      </c>
      <c r="R160" s="184"/>
      <c r="S160" s="184" t="s">
        <v>369</v>
      </c>
      <c r="T160" s="186" t="s">
        <v>554</v>
      </c>
      <c r="U160" s="160">
        <v>0</v>
      </c>
      <c r="V160" s="160">
        <f t="shared" si="55"/>
        <v>0</v>
      </c>
      <c r="W160" s="160"/>
      <c r="X160" s="160" t="s">
        <v>422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423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22.5" outlineLevel="1" x14ac:dyDescent="0.2">
      <c r="A161" s="180">
        <v>113</v>
      </c>
      <c r="B161" s="181" t="s">
        <v>808</v>
      </c>
      <c r="C161" s="190" t="s">
        <v>809</v>
      </c>
      <c r="D161" s="182" t="s">
        <v>147</v>
      </c>
      <c r="E161" s="183">
        <v>2</v>
      </c>
      <c r="F161" s="184">
        <f t="shared" si="48"/>
        <v>0</v>
      </c>
      <c r="G161" s="184">
        <f t="shared" si="49"/>
        <v>0</v>
      </c>
      <c r="H161" s="185"/>
      <c r="I161" s="184">
        <f t="shared" si="50"/>
        <v>0</v>
      </c>
      <c r="J161" s="185"/>
      <c r="K161" s="184">
        <f t="shared" si="51"/>
        <v>0</v>
      </c>
      <c r="L161" s="184">
        <v>21</v>
      </c>
      <c r="M161" s="184">
        <f t="shared" si="52"/>
        <v>0</v>
      </c>
      <c r="N161" s="183">
        <v>0</v>
      </c>
      <c r="O161" s="183">
        <f t="shared" si="53"/>
        <v>0</v>
      </c>
      <c r="P161" s="183">
        <v>0</v>
      </c>
      <c r="Q161" s="183">
        <f t="shared" si="54"/>
        <v>0</v>
      </c>
      <c r="R161" s="184"/>
      <c r="S161" s="184" t="s">
        <v>369</v>
      </c>
      <c r="T161" s="186" t="s">
        <v>554</v>
      </c>
      <c r="U161" s="160">
        <v>0</v>
      </c>
      <c r="V161" s="160">
        <f t="shared" si="55"/>
        <v>0</v>
      </c>
      <c r="W161" s="160"/>
      <c r="X161" s="160" t="s">
        <v>422</v>
      </c>
      <c r="Y161" s="149"/>
      <c r="Z161" s="149"/>
      <c r="AA161" s="149"/>
      <c r="AB161" s="149"/>
      <c r="AC161" s="149"/>
      <c r="AD161" s="149"/>
      <c r="AE161" s="149"/>
      <c r="AF161" s="149"/>
      <c r="AG161" s="149" t="s">
        <v>423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80">
        <v>114</v>
      </c>
      <c r="B162" s="181" t="s">
        <v>810</v>
      </c>
      <c r="C162" s="190" t="s">
        <v>811</v>
      </c>
      <c r="D162" s="182" t="s">
        <v>147</v>
      </c>
      <c r="E162" s="183">
        <v>1</v>
      </c>
      <c r="F162" s="184">
        <f t="shared" si="48"/>
        <v>0</v>
      </c>
      <c r="G162" s="184">
        <f t="shared" si="49"/>
        <v>0</v>
      </c>
      <c r="H162" s="185"/>
      <c r="I162" s="184">
        <f t="shared" si="50"/>
        <v>0</v>
      </c>
      <c r="J162" s="185"/>
      <c r="K162" s="184">
        <f t="shared" si="51"/>
        <v>0</v>
      </c>
      <c r="L162" s="184">
        <v>21</v>
      </c>
      <c r="M162" s="184">
        <f t="shared" si="52"/>
        <v>0</v>
      </c>
      <c r="N162" s="183">
        <v>0</v>
      </c>
      <c r="O162" s="183">
        <f t="shared" si="53"/>
        <v>0</v>
      </c>
      <c r="P162" s="183">
        <v>0</v>
      </c>
      <c r="Q162" s="183">
        <f t="shared" si="54"/>
        <v>0</v>
      </c>
      <c r="R162" s="184"/>
      <c r="S162" s="184" t="s">
        <v>369</v>
      </c>
      <c r="T162" s="186" t="s">
        <v>554</v>
      </c>
      <c r="U162" s="160">
        <v>0</v>
      </c>
      <c r="V162" s="160">
        <f t="shared" si="55"/>
        <v>0</v>
      </c>
      <c r="W162" s="160"/>
      <c r="X162" s="160" t="s">
        <v>422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423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80">
        <v>115</v>
      </c>
      <c r="B163" s="181" t="s">
        <v>812</v>
      </c>
      <c r="C163" s="190" t="s">
        <v>813</v>
      </c>
      <c r="D163" s="182" t="s">
        <v>147</v>
      </c>
      <c r="E163" s="183">
        <v>12</v>
      </c>
      <c r="F163" s="184">
        <f t="shared" si="48"/>
        <v>0</v>
      </c>
      <c r="G163" s="184">
        <f t="shared" si="49"/>
        <v>0</v>
      </c>
      <c r="H163" s="185"/>
      <c r="I163" s="184">
        <f t="shared" si="50"/>
        <v>0</v>
      </c>
      <c r="J163" s="185"/>
      <c r="K163" s="184">
        <f t="shared" si="51"/>
        <v>0</v>
      </c>
      <c r="L163" s="184">
        <v>21</v>
      </c>
      <c r="M163" s="184">
        <f t="shared" si="52"/>
        <v>0</v>
      </c>
      <c r="N163" s="183">
        <v>0</v>
      </c>
      <c r="O163" s="183">
        <f t="shared" si="53"/>
        <v>0</v>
      </c>
      <c r="P163" s="183">
        <v>0</v>
      </c>
      <c r="Q163" s="183">
        <f t="shared" si="54"/>
        <v>0</v>
      </c>
      <c r="R163" s="184"/>
      <c r="S163" s="184" t="s">
        <v>369</v>
      </c>
      <c r="T163" s="186" t="s">
        <v>554</v>
      </c>
      <c r="U163" s="160">
        <v>0</v>
      </c>
      <c r="V163" s="160">
        <f t="shared" si="55"/>
        <v>0</v>
      </c>
      <c r="W163" s="160"/>
      <c r="X163" s="160" t="s">
        <v>422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423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2.5" outlineLevel="1" x14ac:dyDescent="0.2">
      <c r="A164" s="180">
        <v>116</v>
      </c>
      <c r="B164" s="181" t="s">
        <v>814</v>
      </c>
      <c r="C164" s="190" t="s">
        <v>815</v>
      </c>
      <c r="D164" s="182" t="s">
        <v>147</v>
      </c>
      <c r="E164" s="183">
        <v>2</v>
      </c>
      <c r="F164" s="184">
        <f t="shared" si="48"/>
        <v>0</v>
      </c>
      <c r="G164" s="184">
        <f t="shared" si="49"/>
        <v>0</v>
      </c>
      <c r="H164" s="185"/>
      <c r="I164" s="184">
        <f t="shared" si="50"/>
        <v>0</v>
      </c>
      <c r="J164" s="185"/>
      <c r="K164" s="184">
        <f t="shared" si="51"/>
        <v>0</v>
      </c>
      <c r="L164" s="184">
        <v>21</v>
      </c>
      <c r="M164" s="184">
        <f t="shared" si="52"/>
        <v>0</v>
      </c>
      <c r="N164" s="183">
        <v>0</v>
      </c>
      <c r="O164" s="183">
        <f t="shared" si="53"/>
        <v>0</v>
      </c>
      <c r="P164" s="183">
        <v>0</v>
      </c>
      <c r="Q164" s="183">
        <f t="shared" si="54"/>
        <v>0</v>
      </c>
      <c r="R164" s="184"/>
      <c r="S164" s="184" t="s">
        <v>369</v>
      </c>
      <c r="T164" s="186" t="s">
        <v>554</v>
      </c>
      <c r="U164" s="160">
        <v>0</v>
      </c>
      <c r="V164" s="160">
        <f t="shared" si="55"/>
        <v>0</v>
      </c>
      <c r="W164" s="160"/>
      <c r="X164" s="160" t="s">
        <v>422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423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2.5" outlineLevel="1" x14ac:dyDescent="0.2">
      <c r="A165" s="180">
        <v>117</v>
      </c>
      <c r="B165" s="181" t="s">
        <v>816</v>
      </c>
      <c r="C165" s="190" t="s">
        <v>817</v>
      </c>
      <c r="D165" s="182" t="s">
        <v>147</v>
      </c>
      <c r="E165" s="183">
        <v>2</v>
      </c>
      <c r="F165" s="184">
        <f t="shared" si="48"/>
        <v>0</v>
      </c>
      <c r="G165" s="184">
        <f t="shared" si="49"/>
        <v>0</v>
      </c>
      <c r="H165" s="185"/>
      <c r="I165" s="184">
        <f t="shared" si="50"/>
        <v>0</v>
      </c>
      <c r="J165" s="185"/>
      <c r="K165" s="184">
        <f t="shared" si="51"/>
        <v>0</v>
      </c>
      <c r="L165" s="184">
        <v>21</v>
      </c>
      <c r="M165" s="184">
        <f t="shared" si="52"/>
        <v>0</v>
      </c>
      <c r="N165" s="183">
        <v>0</v>
      </c>
      <c r="O165" s="183">
        <f t="shared" si="53"/>
        <v>0</v>
      </c>
      <c r="P165" s="183">
        <v>0</v>
      </c>
      <c r="Q165" s="183">
        <f t="shared" si="54"/>
        <v>0</v>
      </c>
      <c r="R165" s="184"/>
      <c r="S165" s="184" t="s">
        <v>369</v>
      </c>
      <c r="T165" s="186" t="s">
        <v>554</v>
      </c>
      <c r="U165" s="160">
        <v>0</v>
      </c>
      <c r="V165" s="160">
        <f t="shared" si="55"/>
        <v>0</v>
      </c>
      <c r="W165" s="160"/>
      <c r="X165" s="160" t="s">
        <v>422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423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80">
        <v>118</v>
      </c>
      <c r="B166" s="181" t="s">
        <v>818</v>
      </c>
      <c r="C166" s="190" t="s">
        <v>819</v>
      </c>
      <c r="D166" s="182" t="s">
        <v>663</v>
      </c>
      <c r="E166" s="183">
        <v>126</v>
      </c>
      <c r="F166" s="184">
        <f t="shared" si="48"/>
        <v>0</v>
      </c>
      <c r="G166" s="184">
        <f t="shared" si="49"/>
        <v>0</v>
      </c>
      <c r="H166" s="185"/>
      <c r="I166" s="184">
        <f t="shared" si="50"/>
        <v>0</v>
      </c>
      <c r="J166" s="185"/>
      <c r="K166" s="184">
        <f t="shared" si="51"/>
        <v>0</v>
      </c>
      <c r="L166" s="184">
        <v>21</v>
      </c>
      <c r="M166" s="184">
        <f t="shared" si="52"/>
        <v>0</v>
      </c>
      <c r="N166" s="183">
        <v>0</v>
      </c>
      <c r="O166" s="183">
        <f t="shared" si="53"/>
        <v>0</v>
      </c>
      <c r="P166" s="183">
        <v>0</v>
      </c>
      <c r="Q166" s="183">
        <f t="shared" si="54"/>
        <v>0</v>
      </c>
      <c r="R166" s="184"/>
      <c r="S166" s="184" t="s">
        <v>369</v>
      </c>
      <c r="T166" s="186" t="s">
        <v>370</v>
      </c>
      <c r="U166" s="160">
        <v>0</v>
      </c>
      <c r="V166" s="160">
        <f t="shared" si="55"/>
        <v>0</v>
      </c>
      <c r="W166" s="160"/>
      <c r="X166" s="160" t="s">
        <v>422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423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80">
        <v>119</v>
      </c>
      <c r="B167" s="181" t="s">
        <v>820</v>
      </c>
      <c r="C167" s="190" t="s">
        <v>821</v>
      </c>
      <c r="D167" s="182" t="s">
        <v>663</v>
      </c>
      <c r="E167" s="183">
        <v>6</v>
      </c>
      <c r="F167" s="184">
        <f t="shared" si="48"/>
        <v>0</v>
      </c>
      <c r="G167" s="184">
        <f t="shared" si="49"/>
        <v>0</v>
      </c>
      <c r="H167" s="185"/>
      <c r="I167" s="184">
        <f t="shared" si="50"/>
        <v>0</v>
      </c>
      <c r="J167" s="185"/>
      <c r="K167" s="184">
        <f t="shared" si="51"/>
        <v>0</v>
      </c>
      <c r="L167" s="184">
        <v>21</v>
      </c>
      <c r="M167" s="184">
        <f t="shared" si="52"/>
        <v>0</v>
      </c>
      <c r="N167" s="183">
        <v>0</v>
      </c>
      <c r="O167" s="183">
        <f t="shared" si="53"/>
        <v>0</v>
      </c>
      <c r="P167" s="183">
        <v>0</v>
      </c>
      <c r="Q167" s="183">
        <f t="shared" si="54"/>
        <v>0</v>
      </c>
      <c r="R167" s="184"/>
      <c r="S167" s="184" t="s">
        <v>369</v>
      </c>
      <c r="T167" s="186" t="s">
        <v>554</v>
      </c>
      <c r="U167" s="160">
        <v>0</v>
      </c>
      <c r="V167" s="160">
        <f t="shared" si="55"/>
        <v>0</v>
      </c>
      <c r="W167" s="160"/>
      <c r="X167" s="160" t="s">
        <v>422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423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80">
        <v>120</v>
      </c>
      <c r="B168" s="181" t="s">
        <v>822</v>
      </c>
      <c r="C168" s="190" t="s">
        <v>823</v>
      </c>
      <c r="D168" s="182" t="s">
        <v>663</v>
      </c>
      <c r="E168" s="183">
        <v>1</v>
      </c>
      <c r="F168" s="184">
        <f t="shared" si="48"/>
        <v>0</v>
      </c>
      <c r="G168" s="184">
        <f t="shared" si="49"/>
        <v>0</v>
      </c>
      <c r="H168" s="185"/>
      <c r="I168" s="184">
        <f t="shared" si="50"/>
        <v>0</v>
      </c>
      <c r="J168" s="185"/>
      <c r="K168" s="184">
        <f t="shared" si="51"/>
        <v>0</v>
      </c>
      <c r="L168" s="184">
        <v>21</v>
      </c>
      <c r="M168" s="184">
        <f t="shared" si="52"/>
        <v>0</v>
      </c>
      <c r="N168" s="183">
        <v>0</v>
      </c>
      <c r="O168" s="183">
        <f t="shared" si="53"/>
        <v>0</v>
      </c>
      <c r="P168" s="183">
        <v>0</v>
      </c>
      <c r="Q168" s="183">
        <f t="shared" si="54"/>
        <v>0</v>
      </c>
      <c r="R168" s="184"/>
      <c r="S168" s="184" t="s">
        <v>369</v>
      </c>
      <c r="T168" s="186" t="s">
        <v>554</v>
      </c>
      <c r="U168" s="160">
        <v>0</v>
      </c>
      <c r="V168" s="160">
        <f t="shared" si="55"/>
        <v>0</v>
      </c>
      <c r="W168" s="160"/>
      <c r="X168" s="160" t="s">
        <v>583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584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80">
        <v>121</v>
      </c>
      <c r="B169" s="181" t="s">
        <v>824</v>
      </c>
      <c r="C169" s="190" t="s">
        <v>825</v>
      </c>
      <c r="D169" s="182" t="s">
        <v>147</v>
      </c>
      <c r="E169" s="183">
        <v>1</v>
      </c>
      <c r="F169" s="184">
        <f t="shared" si="48"/>
        <v>0</v>
      </c>
      <c r="G169" s="184">
        <f t="shared" si="49"/>
        <v>0</v>
      </c>
      <c r="H169" s="185"/>
      <c r="I169" s="184">
        <f t="shared" si="50"/>
        <v>0</v>
      </c>
      <c r="J169" s="185"/>
      <c r="K169" s="184">
        <f t="shared" si="51"/>
        <v>0</v>
      </c>
      <c r="L169" s="184">
        <v>21</v>
      </c>
      <c r="M169" s="184">
        <f t="shared" si="52"/>
        <v>0</v>
      </c>
      <c r="N169" s="183">
        <v>0</v>
      </c>
      <c r="O169" s="183">
        <f t="shared" si="53"/>
        <v>0</v>
      </c>
      <c r="P169" s="183">
        <v>0</v>
      </c>
      <c r="Q169" s="183">
        <f t="shared" si="54"/>
        <v>0</v>
      </c>
      <c r="R169" s="184"/>
      <c r="S169" s="184" t="s">
        <v>369</v>
      </c>
      <c r="T169" s="186" t="s">
        <v>370</v>
      </c>
      <c r="U169" s="160">
        <v>0</v>
      </c>
      <c r="V169" s="160">
        <f t="shared" si="55"/>
        <v>0</v>
      </c>
      <c r="W169" s="160"/>
      <c r="X169" s="160" t="s">
        <v>422</v>
      </c>
      <c r="Y169" s="149"/>
      <c r="Z169" s="149"/>
      <c r="AA169" s="149"/>
      <c r="AB169" s="149"/>
      <c r="AC169" s="149"/>
      <c r="AD169" s="149"/>
      <c r="AE169" s="149"/>
      <c r="AF169" s="149"/>
      <c r="AG169" s="149" t="s">
        <v>423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80">
        <v>122</v>
      </c>
      <c r="B170" s="181" t="s">
        <v>826</v>
      </c>
      <c r="C170" s="190" t="s">
        <v>827</v>
      </c>
      <c r="D170" s="182" t="s">
        <v>147</v>
      </c>
      <c r="E170" s="183">
        <v>2</v>
      </c>
      <c r="F170" s="184">
        <f t="shared" si="48"/>
        <v>0</v>
      </c>
      <c r="G170" s="184">
        <f t="shared" si="49"/>
        <v>0</v>
      </c>
      <c r="H170" s="185"/>
      <c r="I170" s="184">
        <f t="shared" si="50"/>
        <v>0</v>
      </c>
      <c r="J170" s="185"/>
      <c r="K170" s="184">
        <f t="shared" si="51"/>
        <v>0</v>
      </c>
      <c r="L170" s="184">
        <v>21</v>
      </c>
      <c r="M170" s="184">
        <f t="shared" si="52"/>
        <v>0</v>
      </c>
      <c r="N170" s="183">
        <v>0</v>
      </c>
      <c r="O170" s="183">
        <f t="shared" si="53"/>
        <v>0</v>
      </c>
      <c r="P170" s="183">
        <v>0</v>
      </c>
      <c r="Q170" s="183">
        <f t="shared" si="54"/>
        <v>0</v>
      </c>
      <c r="R170" s="184"/>
      <c r="S170" s="184" t="s">
        <v>369</v>
      </c>
      <c r="T170" s="186" t="s">
        <v>370</v>
      </c>
      <c r="U170" s="160">
        <v>0</v>
      </c>
      <c r="V170" s="160">
        <f t="shared" si="55"/>
        <v>0</v>
      </c>
      <c r="W170" s="160"/>
      <c r="X170" s="160" t="s">
        <v>422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423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80">
        <v>123</v>
      </c>
      <c r="B171" s="181" t="s">
        <v>828</v>
      </c>
      <c r="C171" s="190" t="s">
        <v>829</v>
      </c>
      <c r="D171" s="182" t="s">
        <v>147</v>
      </c>
      <c r="E171" s="183">
        <v>1</v>
      </c>
      <c r="F171" s="184">
        <f t="shared" si="48"/>
        <v>0</v>
      </c>
      <c r="G171" s="184">
        <f t="shared" si="49"/>
        <v>0</v>
      </c>
      <c r="H171" s="185"/>
      <c r="I171" s="184">
        <f t="shared" si="50"/>
        <v>0</v>
      </c>
      <c r="J171" s="185"/>
      <c r="K171" s="184">
        <f t="shared" si="51"/>
        <v>0</v>
      </c>
      <c r="L171" s="184">
        <v>21</v>
      </c>
      <c r="M171" s="184">
        <f t="shared" si="52"/>
        <v>0</v>
      </c>
      <c r="N171" s="183">
        <v>0</v>
      </c>
      <c r="O171" s="183">
        <f t="shared" si="53"/>
        <v>0</v>
      </c>
      <c r="P171" s="183">
        <v>0</v>
      </c>
      <c r="Q171" s="183">
        <f t="shared" si="54"/>
        <v>0</v>
      </c>
      <c r="R171" s="184"/>
      <c r="S171" s="184" t="s">
        <v>369</v>
      </c>
      <c r="T171" s="186" t="s">
        <v>370</v>
      </c>
      <c r="U171" s="160">
        <v>0</v>
      </c>
      <c r="V171" s="160">
        <f t="shared" si="55"/>
        <v>0</v>
      </c>
      <c r="W171" s="160"/>
      <c r="X171" s="160" t="s">
        <v>422</v>
      </c>
      <c r="Y171" s="149"/>
      <c r="Z171" s="149"/>
      <c r="AA171" s="149"/>
      <c r="AB171" s="149"/>
      <c r="AC171" s="149"/>
      <c r="AD171" s="149"/>
      <c r="AE171" s="149"/>
      <c r="AF171" s="149"/>
      <c r="AG171" s="149" t="s">
        <v>423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80">
        <v>124</v>
      </c>
      <c r="B172" s="181" t="s">
        <v>830</v>
      </c>
      <c r="C172" s="190" t="s">
        <v>831</v>
      </c>
      <c r="D172" s="182" t="s">
        <v>663</v>
      </c>
      <c r="E172" s="183">
        <v>2</v>
      </c>
      <c r="F172" s="184">
        <f t="shared" si="48"/>
        <v>0</v>
      </c>
      <c r="G172" s="184">
        <f t="shared" si="49"/>
        <v>0</v>
      </c>
      <c r="H172" s="185"/>
      <c r="I172" s="184">
        <f t="shared" si="50"/>
        <v>0</v>
      </c>
      <c r="J172" s="185"/>
      <c r="K172" s="184">
        <f t="shared" si="51"/>
        <v>0</v>
      </c>
      <c r="L172" s="184">
        <v>21</v>
      </c>
      <c r="M172" s="184">
        <f t="shared" si="52"/>
        <v>0</v>
      </c>
      <c r="N172" s="183">
        <v>0</v>
      </c>
      <c r="O172" s="183">
        <f t="shared" si="53"/>
        <v>0</v>
      </c>
      <c r="P172" s="183">
        <v>0</v>
      </c>
      <c r="Q172" s="183">
        <f t="shared" si="54"/>
        <v>0</v>
      </c>
      <c r="R172" s="184"/>
      <c r="S172" s="184" t="s">
        <v>369</v>
      </c>
      <c r="T172" s="186" t="s">
        <v>370</v>
      </c>
      <c r="U172" s="160">
        <v>0</v>
      </c>
      <c r="V172" s="160">
        <f t="shared" si="55"/>
        <v>0</v>
      </c>
      <c r="W172" s="160"/>
      <c r="X172" s="160" t="s">
        <v>422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423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80">
        <v>125</v>
      </c>
      <c r="B173" s="181" t="s">
        <v>832</v>
      </c>
      <c r="C173" s="190" t="s">
        <v>833</v>
      </c>
      <c r="D173" s="182" t="s">
        <v>663</v>
      </c>
      <c r="E173" s="183">
        <v>2</v>
      </c>
      <c r="F173" s="184">
        <f t="shared" si="48"/>
        <v>0</v>
      </c>
      <c r="G173" s="184">
        <f t="shared" si="49"/>
        <v>0</v>
      </c>
      <c r="H173" s="185"/>
      <c r="I173" s="184">
        <f t="shared" si="50"/>
        <v>0</v>
      </c>
      <c r="J173" s="185"/>
      <c r="K173" s="184">
        <f t="shared" si="51"/>
        <v>0</v>
      </c>
      <c r="L173" s="184">
        <v>21</v>
      </c>
      <c r="M173" s="184">
        <f t="shared" si="52"/>
        <v>0</v>
      </c>
      <c r="N173" s="183">
        <v>0</v>
      </c>
      <c r="O173" s="183">
        <f t="shared" si="53"/>
        <v>0</v>
      </c>
      <c r="P173" s="183">
        <v>0</v>
      </c>
      <c r="Q173" s="183">
        <f t="shared" si="54"/>
        <v>0</v>
      </c>
      <c r="R173" s="184"/>
      <c r="S173" s="184" t="s">
        <v>369</v>
      </c>
      <c r="T173" s="186" t="s">
        <v>370</v>
      </c>
      <c r="U173" s="160">
        <v>0</v>
      </c>
      <c r="V173" s="160">
        <f t="shared" si="55"/>
        <v>0</v>
      </c>
      <c r="W173" s="160"/>
      <c r="X173" s="160" t="s">
        <v>422</v>
      </c>
      <c r="Y173" s="149"/>
      <c r="Z173" s="149"/>
      <c r="AA173" s="149"/>
      <c r="AB173" s="149"/>
      <c r="AC173" s="149"/>
      <c r="AD173" s="149"/>
      <c r="AE173" s="149"/>
      <c r="AF173" s="149"/>
      <c r="AG173" s="149" t="s">
        <v>423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80">
        <v>126</v>
      </c>
      <c r="B174" s="181" t="s">
        <v>834</v>
      </c>
      <c r="C174" s="190" t="s">
        <v>835</v>
      </c>
      <c r="D174" s="182" t="s">
        <v>663</v>
      </c>
      <c r="E174" s="183">
        <v>2</v>
      </c>
      <c r="F174" s="184">
        <f t="shared" si="48"/>
        <v>0</v>
      </c>
      <c r="G174" s="184">
        <f t="shared" si="49"/>
        <v>0</v>
      </c>
      <c r="H174" s="185"/>
      <c r="I174" s="184">
        <f t="shared" si="50"/>
        <v>0</v>
      </c>
      <c r="J174" s="185"/>
      <c r="K174" s="184">
        <f t="shared" si="51"/>
        <v>0</v>
      </c>
      <c r="L174" s="184">
        <v>21</v>
      </c>
      <c r="M174" s="184">
        <f t="shared" si="52"/>
        <v>0</v>
      </c>
      <c r="N174" s="183">
        <v>0</v>
      </c>
      <c r="O174" s="183">
        <f t="shared" si="53"/>
        <v>0</v>
      </c>
      <c r="P174" s="183">
        <v>0</v>
      </c>
      <c r="Q174" s="183">
        <f t="shared" si="54"/>
        <v>0</v>
      </c>
      <c r="R174" s="184"/>
      <c r="S174" s="184" t="s">
        <v>369</v>
      </c>
      <c r="T174" s="186" t="s">
        <v>370</v>
      </c>
      <c r="U174" s="160">
        <v>0</v>
      </c>
      <c r="V174" s="160">
        <f t="shared" si="55"/>
        <v>0</v>
      </c>
      <c r="W174" s="160"/>
      <c r="X174" s="160" t="s">
        <v>422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423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80">
        <v>127</v>
      </c>
      <c r="B175" s="181" t="s">
        <v>836</v>
      </c>
      <c r="C175" s="190" t="s">
        <v>837</v>
      </c>
      <c r="D175" s="182" t="s">
        <v>663</v>
      </c>
      <c r="E175" s="183">
        <v>2</v>
      </c>
      <c r="F175" s="184">
        <f t="shared" si="48"/>
        <v>0</v>
      </c>
      <c r="G175" s="184">
        <f t="shared" si="49"/>
        <v>0</v>
      </c>
      <c r="H175" s="185"/>
      <c r="I175" s="184">
        <f t="shared" si="50"/>
        <v>0</v>
      </c>
      <c r="J175" s="185"/>
      <c r="K175" s="184">
        <f t="shared" si="51"/>
        <v>0</v>
      </c>
      <c r="L175" s="184">
        <v>21</v>
      </c>
      <c r="M175" s="184">
        <f t="shared" si="52"/>
        <v>0</v>
      </c>
      <c r="N175" s="183">
        <v>0</v>
      </c>
      <c r="O175" s="183">
        <f t="shared" si="53"/>
        <v>0</v>
      </c>
      <c r="P175" s="183">
        <v>0</v>
      </c>
      <c r="Q175" s="183">
        <f t="shared" si="54"/>
        <v>0</v>
      </c>
      <c r="R175" s="184"/>
      <c r="S175" s="184" t="s">
        <v>369</v>
      </c>
      <c r="T175" s="186" t="s">
        <v>370</v>
      </c>
      <c r="U175" s="160">
        <v>0</v>
      </c>
      <c r="V175" s="160">
        <f t="shared" si="55"/>
        <v>0</v>
      </c>
      <c r="W175" s="160"/>
      <c r="X175" s="160" t="s">
        <v>422</v>
      </c>
      <c r="Y175" s="149"/>
      <c r="Z175" s="149"/>
      <c r="AA175" s="149"/>
      <c r="AB175" s="149"/>
      <c r="AC175" s="149"/>
      <c r="AD175" s="149"/>
      <c r="AE175" s="149"/>
      <c r="AF175" s="149"/>
      <c r="AG175" s="149" t="s">
        <v>423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80">
        <v>128</v>
      </c>
      <c r="B176" s="181" t="s">
        <v>838</v>
      </c>
      <c r="C176" s="190" t="s">
        <v>839</v>
      </c>
      <c r="D176" s="182" t="s">
        <v>147</v>
      </c>
      <c r="E176" s="183">
        <v>1</v>
      </c>
      <c r="F176" s="184">
        <f t="shared" si="48"/>
        <v>0</v>
      </c>
      <c r="G176" s="184">
        <f t="shared" si="49"/>
        <v>0</v>
      </c>
      <c r="H176" s="185"/>
      <c r="I176" s="184">
        <f t="shared" si="50"/>
        <v>0</v>
      </c>
      <c r="J176" s="185"/>
      <c r="K176" s="184">
        <f t="shared" si="51"/>
        <v>0</v>
      </c>
      <c r="L176" s="184">
        <v>21</v>
      </c>
      <c r="M176" s="184">
        <f t="shared" si="52"/>
        <v>0</v>
      </c>
      <c r="N176" s="183">
        <v>0</v>
      </c>
      <c r="O176" s="183">
        <f t="shared" si="53"/>
        <v>0</v>
      </c>
      <c r="P176" s="183">
        <v>0</v>
      </c>
      <c r="Q176" s="183">
        <f t="shared" si="54"/>
        <v>0</v>
      </c>
      <c r="R176" s="184"/>
      <c r="S176" s="184" t="s">
        <v>369</v>
      </c>
      <c r="T176" s="186" t="s">
        <v>370</v>
      </c>
      <c r="U176" s="160">
        <v>0</v>
      </c>
      <c r="V176" s="160">
        <f t="shared" si="55"/>
        <v>0</v>
      </c>
      <c r="W176" s="160"/>
      <c r="X176" s="160" t="s">
        <v>422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423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80">
        <v>129</v>
      </c>
      <c r="B177" s="181" t="s">
        <v>840</v>
      </c>
      <c r="C177" s="190" t="s">
        <v>841</v>
      </c>
      <c r="D177" s="182" t="s">
        <v>147</v>
      </c>
      <c r="E177" s="183">
        <v>2</v>
      </c>
      <c r="F177" s="184">
        <f t="shared" si="48"/>
        <v>0</v>
      </c>
      <c r="G177" s="184">
        <f t="shared" si="49"/>
        <v>0</v>
      </c>
      <c r="H177" s="185"/>
      <c r="I177" s="184">
        <f t="shared" si="50"/>
        <v>0</v>
      </c>
      <c r="J177" s="185"/>
      <c r="K177" s="184">
        <f t="shared" si="51"/>
        <v>0</v>
      </c>
      <c r="L177" s="184">
        <v>21</v>
      </c>
      <c r="M177" s="184">
        <f t="shared" si="52"/>
        <v>0</v>
      </c>
      <c r="N177" s="183">
        <v>0</v>
      </c>
      <c r="O177" s="183">
        <f t="shared" si="53"/>
        <v>0</v>
      </c>
      <c r="P177" s="183">
        <v>0</v>
      </c>
      <c r="Q177" s="183">
        <f t="shared" si="54"/>
        <v>0</v>
      </c>
      <c r="R177" s="184"/>
      <c r="S177" s="184" t="s">
        <v>369</v>
      </c>
      <c r="T177" s="186" t="s">
        <v>370</v>
      </c>
      <c r="U177" s="160">
        <v>0</v>
      </c>
      <c r="V177" s="160">
        <f t="shared" si="55"/>
        <v>0</v>
      </c>
      <c r="W177" s="160"/>
      <c r="X177" s="160" t="s">
        <v>422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423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80">
        <v>130</v>
      </c>
      <c r="B178" s="181" t="s">
        <v>842</v>
      </c>
      <c r="C178" s="190" t="s">
        <v>843</v>
      </c>
      <c r="D178" s="182" t="s">
        <v>147</v>
      </c>
      <c r="E178" s="183">
        <v>4</v>
      </c>
      <c r="F178" s="184">
        <f t="shared" si="48"/>
        <v>0</v>
      </c>
      <c r="G178" s="184">
        <f t="shared" si="49"/>
        <v>0</v>
      </c>
      <c r="H178" s="185"/>
      <c r="I178" s="184">
        <f t="shared" si="50"/>
        <v>0</v>
      </c>
      <c r="J178" s="185"/>
      <c r="K178" s="184">
        <f t="shared" si="51"/>
        <v>0</v>
      </c>
      <c r="L178" s="184">
        <v>21</v>
      </c>
      <c r="M178" s="184">
        <f t="shared" si="52"/>
        <v>0</v>
      </c>
      <c r="N178" s="183">
        <v>0</v>
      </c>
      <c r="O178" s="183">
        <f t="shared" si="53"/>
        <v>0</v>
      </c>
      <c r="P178" s="183">
        <v>0</v>
      </c>
      <c r="Q178" s="183">
        <f t="shared" si="54"/>
        <v>0</v>
      </c>
      <c r="R178" s="184"/>
      <c r="S178" s="184" t="s">
        <v>369</v>
      </c>
      <c r="T178" s="186" t="s">
        <v>370</v>
      </c>
      <c r="U178" s="160">
        <v>0</v>
      </c>
      <c r="V178" s="160">
        <f t="shared" si="55"/>
        <v>0</v>
      </c>
      <c r="W178" s="160"/>
      <c r="X178" s="160" t="s">
        <v>422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423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80">
        <v>131</v>
      </c>
      <c r="B179" s="181" t="s">
        <v>844</v>
      </c>
      <c r="C179" s="190" t="s">
        <v>845</v>
      </c>
      <c r="D179" s="182" t="s">
        <v>147</v>
      </c>
      <c r="E179" s="183">
        <v>4</v>
      </c>
      <c r="F179" s="184">
        <f t="shared" si="48"/>
        <v>0</v>
      </c>
      <c r="G179" s="184">
        <f t="shared" si="49"/>
        <v>0</v>
      </c>
      <c r="H179" s="185"/>
      <c r="I179" s="184">
        <f t="shared" si="50"/>
        <v>0</v>
      </c>
      <c r="J179" s="185"/>
      <c r="K179" s="184">
        <f t="shared" si="51"/>
        <v>0</v>
      </c>
      <c r="L179" s="184">
        <v>21</v>
      </c>
      <c r="M179" s="184">
        <f t="shared" si="52"/>
        <v>0</v>
      </c>
      <c r="N179" s="183">
        <v>0</v>
      </c>
      <c r="O179" s="183">
        <f t="shared" si="53"/>
        <v>0</v>
      </c>
      <c r="P179" s="183">
        <v>0</v>
      </c>
      <c r="Q179" s="183">
        <f t="shared" si="54"/>
        <v>0</v>
      </c>
      <c r="R179" s="184"/>
      <c r="S179" s="184" t="s">
        <v>369</v>
      </c>
      <c r="T179" s="186" t="s">
        <v>370</v>
      </c>
      <c r="U179" s="160">
        <v>0</v>
      </c>
      <c r="V179" s="160">
        <f t="shared" si="55"/>
        <v>0</v>
      </c>
      <c r="W179" s="160"/>
      <c r="X179" s="160" t="s">
        <v>422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423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80">
        <v>132</v>
      </c>
      <c r="B180" s="181" t="s">
        <v>846</v>
      </c>
      <c r="C180" s="190" t="s">
        <v>847</v>
      </c>
      <c r="D180" s="182" t="s">
        <v>147</v>
      </c>
      <c r="E180" s="183">
        <v>2</v>
      </c>
      <c r="F180" s="184">
        <f t="shared" si="48"/>
        <v>0</v>
      </c>
      <c r="G180" s="184">
        <f t="shared" si="49"/>
        <v>0</v>
      </c>
      <c r="H180" s="185"/>
      <c r="I180" s="184">
        <f t="shared" si="50"/>
        <v>0</v>
      </c>
      <c r="J180" s="185"/>
      <c r="K180" s="184">
        <f t="shared" si="51"/>
        <v>0</v>
      </c>
      <c r="L180" s="184">
        <v>21</v>
      </c>
      <c r="M180" s="184">
        <f t="shared" si="52"/>
        <v>0</v>
      </c>
      <c r="N180" s="183">
        <v>0</v>
      </c>
      <c r="O180" s="183">
        <f t="shared" si="53"/>
        <v>0</v>
      </c>
      <c r="P180" s="183">
        <v>0</v>
      </c>
      <c r="Q180" s="183">
        <f t="shared" si="54"/>
        <v>0</v>
      </c>
      <c r="R180" s="184"/>
      <c r="S180" s="184" t="s">
        <v>369</v>
      </c>
      <c r="T180" s="186" t="s">
        <v>370</v>
      </c>
      <c r="U180" s="160">
        <v>0</v>
      </c>
      <c r="V180" s="160">
        <f t="shared" si="55"/>
        <v>0</v>
      </c>
      <c r="W180" s="160"/>
      <c r="X180" s="160" t="s">
        <v>422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423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80">
        <v>133</v>
      </c>
      <c r="B181" s="181" t="s">
        <v>848</v>
      </c>
      <c r="C181" s="190" t="s">
        <v>849</v>
      </c>
      <c r="D181" s="182" t="s">
        <v>147</v>
      </c>
      <c r="E181" s="183">
        <v>40</v>
      </c>
      <c r="F181" s="184">
        <f t="shared" si="48"/>
        <v>0</v>
      </c>
      <c r="G181" s="184">
        <f t="shared" si="49"/>
        <v>0</v>
      </c>
      <c r="H181" s="185"/>
      <c r="I181" s="184">
        <f t="shared" si="50"/>
        <v>0</v>
      </c>
      <c r="J181" s="185"/>
      <c r="K181" s="184">
        <f t="shared" si="51"/>
        <v>0</v>
      </c>
      <c r="L181" s="184">
        <v>21</v>
      </c>
      <c r="M181" s="184">
        <f t="shared" si="52"/>
        <v>0</v>
      </c>
      <c r="N181" s="183">
        <v>0</v>
      </c>
      <c r="O181" s="183">
        <f t="shared" si="53"/>
        <v>0</v>
      </c>
      <c r="P181" s="183">
        <v>0</v>
      </c>
      <c r="Q181" s="183">
        <f t="shared" si="54"/>
        <v>0</v>
      </c>
      <c r="R181" s="184"/>
      <c r="S181" s="184" t="s">
        <v>369</v>
      </c>
      <c r="T181" s="186" t="s">
        <v>370</v>
      </c>
      <c r="U181" s="160">
        <v>0</v>
      </c>
      <c r="V181" s="160">
        <f t="shared" si="55"/>
        <v>0</v>
      </c>
      <c r="W181" s="160"/>
      <c r="X181" s="160" t="s">
        <v>422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423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80">
        <v>134</v>
      </c>
      <c r="B182" s="181" t="s">
        <v>850</v>
      </c>
      <c r="C182" s="190" t="s">
        <v>851</v>
      </c>
      <c r="D182" s="182" t="s">
        <v>147</v>
      </c>
      <c r="E182" s="183">
        <v>60</v>
      </c>
      <c r="F182" s="184">
        <f t="shared" si="48"/>
        <v>0</v>
      </c>
      <c r="G182" s="184">
        <f t="shared" si="49"/>
        <v>0</v>
      </c>
      <c r="H182" s="185"/>
      <c r="I182" s="184">
        <f t="shared" si="50"/>
        <v>0</v>
      </c>
      <c r="J182" s="185"/>
      <c r="K182" s="184">
        <f t="shared" si="51"/>
        <v>0</v>
      </c>
      <c r="L182" s="184">
        <v>21</v>
      </c>
      <c r="M182" s="184">
        <f t="shared" si="52"/>
        <v>0</v>
      </c>
      <c r="N182" s="183">
        <v>0</v>
      </c>
      <c r="O182" s="183">
        <f t="shared" si="53"/>
        <v>0</v>
      </c>
      <c r="P182" s="183">
        <v>0</v>
      </c>
      <c r="Q182" s="183">
        <f t="shared" si="54"/>
        <v>0</v>
      </c>
      <c r="R182" s="184"/>
      <c r="S182" s="184" t="s">
        <v>369</v>
      </c>
      <c r="T182" s="186" t="s">
        <v>370</v>
      </c>
      <c r="U182" s="160">
        <v>0</v>
      </c>
      <c r="V182" s="160">
        <f t="shared" si="55"/>
        <v>0</v>
      </c>
      <c r="W182" s="160"/>
      <c r="X182" s="160" t="s">
        <v>422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423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80">
        <v>135</v>
      </c>
      <c r="B183" s="181" t="s">
        <v>852</v>
      </c>
      <c r="C183" s="190" t="s">
        <v>853</v>
      </c>
      <c r="D183" s="182" t="s">
        <v>147</v>
      </c>
      <c r="E183" s="183">
        <v>1</v>
      </c>
      <c r="F183" s="184">
        <f t="shared" si="48"/>
        <v>0</v>
      </c>
      <c r="G183" s="184">
        <f t="shared" si="49"/>
        <v>0</v>
      </c>
      <c r="H183" s="185"/>
      <c r="I183" s="184">
        <f t="shared" si="50"/>
        <v>0</v>
      </c>
      <c r="J183" s="185"/>
      <c r="K183" s="184">
        <f t="shared" si="51"/>
        <v>0</v>
      </c>
      <c r="L183" s="184">
        <v>21</v>
      </c>
      <c r="M183" s="184">
        <f t="shared" si="52"/>
        <v>0</v>
      </c>
      <c r="N183" s="183">
        <v>0</v>
      </c>
      <c r="O183" s="183">
        <f t="shared" si="53"/>
        <v>0</v>
      </c>
      <c r="P183" s="183">
        <v>0</v>
      </c>
      <c r="Q183" s="183">
        <f t="shared" si="54"/>
        <v>0</v>
      </c>
      <c r="R183" s="184"/>
      <c r="S183" s="184" t="s">
        <v>369</v>
      </c>
      <c r="T183" s="186" t="s">
        <v>370</v>
      </c>
      <c r="U183" s="160">
        <v>0</v>
      </c>
      <c r="V183" s="160">
        <f t="shared" si="55"/>
        <v>0</v>
      </c>
      <c r="W183" s="160"/>
      <c r="X183" s="160" t="s">
        <v>422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423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80">
        <v>136</v>
      </c>
      <c r="B184" s="181" t="s">
        <v>854</v>
      </c>
      <c r="C184" s="190" t="s">
        <v>855</v>
      </c>
      <c r="D184" s="182" t="s">
        <v>147</v>
      </c>
      <c r="E184" s="183">
        <v>1</v>
      </c>
      <c r="F184" s="184">
        <f t="shared" si="48"/>
        <v>0</v>
      </c>
      <c r="G184" s="184">
        <f t="shared" si="49"/>
        <v>0</v>
      </c>
      <c r="H184" s="185"/>
      <c r="I184" s="184">
        <f t="shared" si="50"/>
        <v>0</v>
      </c>
      <c r="J184" s="185"/>
      <c r="K184" s="184">
        <f t="shared" si="51"/>
        <v>0</v>
      </c>
      <c r="L184" s="184">
        <v>21</v>
      </c>
      <c r="M184" s="184">
        <f t="shared" si="52"/>
        <v>0</v>
      </c>
      <c r="N184" s="183">
        <v>0</v>
      </c>
      <c r="O184" s="183">
        <f t="shared" si="53"/>
        <v>0</v>
      </c>
      <c r="P184" s="183">
        <v>0</v>
      </c>
      <c r="Q184" s="183">
        <f t="shared" si="54"/>
        <v>0</v>
      </c>
      <c r="R184" s="184"/>
      <c r="S184" s="184" t="s">
        <v>369</v>
      </c>
      <c r="T184" s="186" t="s">
        <v>370</v>
      </c>
      <c r="U184" s="160">
        <v>0</v>
      </c>
      <c r="V184" s="160">
        <f t="shared" si="55"/>
        <v>0</v>
      </c>
      <c r="W184" s="160"/>
      <c r="X184" s="160" t="s">
        <v>422</v>
      </c>
      <c r="Y184" s="149"/>
      <c r="Z184" s="149"/>
      <c r="AA184" s="149"/>
      <c r="AB184" s="149"/>
      <c r="AC184" s="149"/>
      <c r="AD184" s="149"/>
      <c r="AE184" s="149"/>
      <c r="AF184" s="149"/>
      <c r="AG184" s="149" t="s">
        <v>423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80">
        <v>137</v>
      </c>
      <c r="B185" s="181" t="s">
        <v>856</v>
      </c>
      <c r="C185" s="190" t="s">
        <v>857</v>
      </c>
      <c r="D185" s="182" t="s">
        <v>147</v>
      </c>
      <c r="E185" s="183">
        <v>1</v>
      </c>
      <c r="F185" s="184">
        <f t="shared" si="48"/>
        <v>0</v>
      </c>
      <c r="G185" s="184">
        <f t="shared" si="49"/>
        <v>0</v>
      </c>
      <c r="H185" s="185"/>
      <c r="I185" s="184">
        <f t="shared" si="50"/>
        <v>0</v>
      </c>
      <c r="J185" s="185"/>
      <c r="K185" s="184">
        <f t="shared" si="51"/>
        <v>0</v>
      </c>
      <c r="L185" s="184">
        <v>21</v>
      </c>
      <c r="M185" s="184">
        <f t="shared" si="52"/>
        <v>0</v>
      </c>
      <c r="N185" s="183">
        <v>0</v>
      </c>
      <c r="O185" s="183">
        <f t="shared" si="53"/>
        <v>0</v>
      </c>
      <c r="P185" s="183">
        <v>0</v>
      </c>
      <c r="Q185" s="183">
        <f t="shared" si="54"/>
        <v>0</v>
      </c>
      <c r="R185" s="184"/>
      <c r="S185" s="184" t="s">
        <v>369</v>
      </c>
      <c r="T185" s="186" t="s">
        <v>370</v>
      </c>
      <c r="U185" s="160">
        <v>0</v>
      </c>
      <c r="V185" s="160">
        <f t="shared" si="55"/>
        <v>0</v>
      </c>
      <c r="W185" s="160"/>
      <c r="X185" s="160" t="s">
        <v>422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423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80">
        <v>138</v>
      </c>
      <c r="B186" s="181" t="s">
        <v>858</v>
      </c>
      <c r="C186" s="190" t="s">
        <v>859</v>
      </c>
      <c r="D186" s="182" t="s">
        <v>860</v>
      </c>
      <c r="E186" s="183">
        <v>1</v>
      </c>
      <c r="F186" s="184">
        <f t="shared" si="48"/>
        <v>0</v>
      </c>
      <c r="G186" s="184">
        <f t="shared" si="49"/>
        <v>0</v>
      </c>
      <c r="H186" s="185"/>
      <c r="I186" s="184">
        <f t="shared" si="50"/>
        <v>0</v>
      </c>
      <c r="J186" s="185"/>
      <c r="K186" s="184">
        <f t="shared" si="51"/>
        <v>0</v>
      </c>
      <c r="L186" s="184">
        <v>21</v>
      </c>
      <c r="M186" s="184">
        <f t="shared" si="52"/>
        <v>0</v>
      </c>
      <c r="N186" s="183">
        <v>0</v>
      </c>
      <c r="O186" s="183">
        <f t="shared" si="53"/>
        <v>0</v>
      </c>
      <c r="P186" s="183">
        <v>0</v>
      </c>
      <c r="Q186" s="183">
        <f t="shared" si="54"/>
        <v>0</v>
      </c>
      <c r="R186" s="184"/>
      <c r="S186" s="184" t="s">
        <v>369</v>
      </c>
      <c r="T186" s="186" t="s">
        <v>370</v>
      </c>
      <c r="U186" s="160">
        <v>0</v>
      </c>
      <c r="V186" s="160">
        <f t="shared" si="55"/>
        <v>0</v>
      </c>
      <c r="W186" s="160"/>
      <c r="X186" s="160" t="s">
        <v>422</v>
      </c>
      <c r="Y186" s="149"/>
      <c r="Z186" s="149"/>
      <c r="AA186" s="149"/>
      <c r="AB186" s="149"/>
      <c r="AC186" s="149"/>
      <c r="AD186" s="149"/>
      <c r="AE186" s="149"/>
      <c r="AF186" s="149"/>
      <c r="AG186" s="149" t="s">
        <v>423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80">
        <v>139</v>
      </c>
      <c r="B187" s="181" t="s">
        <v>861</v>
      </c>
      <c r="C187" s="190" t="s">
        <v>862</v>
      </c>
      <c r="D187" s="182" t="s">
        <v>224</v>
      </c>
      <c r="E187" s="183">
        <v>6</v>
      </c>
      <c r="F187" s="184">
        <f t="shared" ref="F187:F218" si="56">H187+J187</f>
        <v>0</v>
      </c>
      <c r="G187" s="184">
        <f t="shared" ref="G187:G218" si="57">ROUND(E187*F187,2)</f>
        <v>0</v>
      </c>
      <c r="H187" s="185"/>
      <c r="I187" s="184">
        <f t="shared" ref="I187:I218" si="58">ROUND(E187*H187,2)</f>
        <v>0</v>
      </c>
      <c r="J187" s="185"/>
      <c r="K187" s="184">
        <f t="shared" ref="K187:K218" si="59">ROUND(E187*J187,2)</f>
        <v>0</v>
      </c>
      <c r="L187" s="184">
        <v>21</v>
      </c>
      <c r="M187" s="184">
        <f t="shared" ref="M187:M218" si="60">G187*(1+L187/100)</f>
        <v>0</v>
      </c>
      <c r="N187" s="183">
        <v>1.7139999999999999E-2</v>
      </c>
      <c r="O187" s="183">
        <f t="shared" ref="O187:O218" si="61">ROUND(E187*N187,2)</f>
        <v>0.1</v>
      </c>
      <c r="P187" s="183">
        <v>0</v>
      </c>
      <c r="Q187" s="183">
        <f t="shared" ref="Q187:Q218" si="62">ROUND(E187*P187,2)</f>
        <v>0</v>
      </c>
      <c r="R187" s="184"/>
      <c r="S187" s="184" t="s">
        <v>148</v>
      </c>
      <c r="T187" s="186" t="s">
        <v>149</v>
      </c>
      <c r="U187" s="160">
        <v>1.206</v>
      </c>
      <c r="V187" s="160">
        <f t="shared" ref="V187:V218" si="63">ROUND(E187*U187,2)</f>
        <v>7.24</v>
      </c>
      <c r="W187" s="160"/>
      <c r="X187" s="160" t="s">
        <v>150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151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80">
        <v>140</v>
      </c>
      <c r="B188" s="181" t="s">
        <v>863</v>
      </c>
      <c r="C188" s="190" t="s">
        <v>864</v>
      </c>
      <c r="D188" s="182" t="s">
        <v>147</v>
      </c>
      <c r="E188" s="183">
        <v>4</v>
      </c>
      <c r="F188" s="184">
        <f t="shared" si="56"/>
        <v>0</v>
      </c>
      <c r="G188" s="184">
        <f t="shared" si="57"/>
        <v>0</v>
      </c>
      <c r="H188" s="185"/>
      <c r="I188" s="184">
        <f t="shared" si="58"/>
        <v>0</v>
      </c>
      <c r="J188" s="185"/>
      <c r="K188" s="184">
        <f t="shared" si="59"/>
        <v>0</v>
      </c>
      <c r="L188" s="184">
        <v>21</v>
      </c>
      <c r="M188" s="184">
        <f t="shared" si="60"/>
        <v>0</v>
      </c>
      <c r="N188" s="183">
        <v>4.0999999999999999E-4</v>
      </c>
      <c r="O188" s="183">
        <f t="shared" si="61"/>
        <v>0</v>
      </c>
      <c r="P188" s="183">
        <v>0</v>
      </c>
      <c r="Q188" s="183">
        <f t="shared" si="62"/>
        <v>0</v>
      </c>
      <c r="R188" s="184"/>
      <c r="S188" s="184" t="s">
        <v>148</v>
      </c>
      <c r="T188" s="186" t="s">
        <v>149</v>
      </c>
      <c r="U188" s="160">
        <v>1.04</v>
      </c>
      <c r="V188" s="160">
        <f t="shared" si="63"/>
        <v>4.16</v>
      </c>
      <c r="W188" s="160"/>
      <c r="X188" s="160" t="s">
        <v>150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151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80">
        <v>141</v>
      </c>
      <c r="B189" s="181" t="s">
        <v>865</v>
      </c>
      <c r="C189" s="190" t="s">
        <v>866</v>
      </c>
      <c r="D189" s="182" t="s">
        <v>147</v>
      </c>
      <c r="E189" s="183">
        <v>4</v>
      </c>
      <c r="F189" s="184">
        <f t="shared" si="56"/>
        <v>0</v>
      </c>
      <c r="G189" s="184">
        <f t="shared" si="57"/>
        <v>0</v>
      </c>
      <c r="H189" s="185"/>
      <c r="I189" s="184">
        <f t="shared" si="58"/>
        <v>0</v>
      </c>
      <c r="J189" s="185"/>
      <c r="K189" s="184">
        <f t="shared" si="59"/>
        <v>0</v>
      </c>
      <c r="L189" s="184">
        <v>21</v>
      </c>
      <c r="M189" s="184">
        <f t="shared" si="60"/>
        <v>0</v>
      </c>
      <c r="N189" s="183">
        <v>2.5400000000000002E-3</v>
      </c>
      <c r="O189" s="183">
        <f t="shared" si="61"/>
        <v>0.01</v>
      </c>
      <c r="P189" s="183">
        <v>0</v>
      </c>
      <c r="Q189" s="183">
        <f t="shared" si="62"/>
        <v>0</v>
      </c>
      <c r="R189" s="184" t="s">
        <v>421</v>
      </c>
      <c r="S189" s="184" t="s">
        <v>148</v>
      </c>
      <c r="T189" s="186" t="s">
        <v>149</v>
      </c>
      <c r="U189" s="160">
        <v>0</v>
      </c>
      <c r="V189" s="160">
        <f t="shared" si="63"/>
        <v>0</v>
      </c>
      <c r="W189" s="160"/>
      <c r="X189" s="160" t="s">
        <v>422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423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80">
        <v>142</v>
      </c>
      <c r="B190" s="181" t="s">
        <v>867</v>
      </c>
      <c r="C190" s="190" t="s">
        <v>868</v>
      </c>
      <c r="D190" s="182" t="s">
        <v>224</v>
      </c>
      <c r="E190" s="183">
        <v>6</v>
      </c>
      <c r="F190" s="184">
        <f t="shared" si="56"/>
        <v>0</v>
      </c>
      <c r="G190" s="184">
        <f t="shared" si="57"/>
        <v>0</v>
      </c>
      <c r="H190" s="185"/>
      <c r="I190" s="184">
        <f t="shared" si="58"/>
        <v>0</v>
      </c>
      <c r="J190" s="185"/>
      <c r="K190" s="184">
        <f t="shared" si="59"/>
        <v>0</v>
      </c>
      <c r="L190" s="184">
        <v>21</v>
      </c>
      <c r="M190" s="184">
        <f t="shared" si="60"/>
        <v>0</v>
      </c>
      <c r="N190" s="183">
        <v>1.3639999999999999E-2</v>
      </c>
      <c r="O190" s="183">
        <f t="shared" si="61"/>
        <v>0.08</v>
      </c>
      <c r="P190" s="183">
        <v>0</v>
      </c>
      <c r="Q190" s="183">
        <f t="shared" si="62"/>
        <v>0</v>
      </c>
      <c r="R190" s="184"/>
      <c r="S190" s="184" t="s">
        <v>148</v>
      </c>
      <c r="T190" s="186" t="s">
        <v>149</v>
      </c>
      <c r="U190" s="160">
        <v>1.04</v>
      </c>
      <c r="V190" s="160">
        <f t="shared" si="63"/>
        <v>6.24</v>
      </c>
      <c r="W190" s="160"/>
      <c r="X190" s="160" t="s">
        <v>150</v>
      </c>
      <c r="Y190" s="149"/>
      <c r="Z190" s="149"/>
      <c r="AA190" s="149"/>
      <c r="AB190" s="149"/>
      <c r="AC190" s="149"/>
      <c r="AD190" s="149"/>
      <c r="AE190" s="149"/>
      <c r="AF190" s="149"/>
      <c r="AG190" s="149" t="s">
        <v>151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80">
        <v>143</v>
      </c>
      <c r="B191" s="181" t="s">
        <v>869</v>
      </c>
      <c r="C191" s="190" t="s">
        <v>870</v>
      </c>
      <c r="D191" s="182" t="s">
        <v>147</v>
      </c>
      <c r="E191" s="183">
        <v>4</v>
      </c>
      <c r="F191" s="184">
        <f t="shared" si="56"/>
        <v>0</v>
      </c>
      <c r="G191" s="184">
        <f t="shared" si="57"/>
        <v>0</v>
      </c>
      <c r="H191" s="185"/>
      <c r="I191" s="184">
        <f t="shared" si="58"/>
        <v>0</v>
      </c>
      <c r="J191" s="185"/>
      <c r="K191" s="184">
        <f t="shared" si="59"/>
        <v>0</v>
      </c>
      <c r="L191" s="184">
        <v>21</v>
      </c>
      <c r="M191" s="184">
        <f t="shared" si="60"/>
        <v>0</v>
      </c>
      <c r="N191" s="183">
        <v>3.1E-4</v>
      </c>
      <c r="O191" s="183">
        <f t="shared" si="61"/>
        <v>0</v>
      </c>
      <c r="P191" s="183">
        <v>0</v>
      </c>
      <c r="Q191" s="183">
        <f t="shared" si="62"/>
        <v>0</v>
      </c>
      <c r="R191" s="184"/>
      <c r="S191" s="184" t="s">
        <v>148</v>
      </c>
      <c r="T191" s="186" t="s">
        <v>149</v>
      </c>
      <c r="U191" s="160">
        <v>0.96399999999999997</v>
      </c>
      <c r="V191" s="160">
        <f t="shared" si="63"/>
        <v>3.86</v>
      </c>
      <c r="W191" s="160"/>
      <c r="X191" s="160" t="s">
        <v>150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151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80">
        <v>144</v>
      </c>
      <c r="B192" s="181" t="s">
        <v>871</v>
      </c>
      <c r="C192" s="190" t="s">
        <v>872</v>
      </c>
      <c r="D192" s="182" t="s">
        <v>147</v>
      </c>
      <c r="E192" s="183">
        <v>4</v>
      </c>
      <c r="F192" s="184">
        <f t="shared" si="56"/>
        <v>0</v>
      </c>
      <c r="G192" s="184">
        <f t="shared" si="57"/>
        <v>0</v>
      </c>
      <c r="H192" s="185"/>
      <c r="I192" s="184">
        <f t="shared" si="58"/>
        <v>0</v>
      </c>
      <c r="J192" s="185"/>
      <c r="K192" s="184">
        <f t="shared" si="59"/>
        <v>0</v>
      </c>
      <c r="L192" s="184">
        <v>21</v>
      </c>
      <c r="M192" s="184">
        <f t="shared" si="60"/>
        <v>0</v>
      </c>
      <c r="N192" s="183">
        <v>1.32E-3</v>
      </c>
      <c r="O192" s="183">
        <f t="shared" si="61"/>
        <v>0.01</v>
      </c>
      <c r="P192" s="183">
        <v>0</v>
      </c>
      <c r="Q192" s="183">
        <f t="shared" si="62"/>
        <v>0</v>
      </c>
      <c r="R192" s="184" t="s">
        <v>421</v>
      </c>
      <c r="S192" s="184" t="s">
        <v>148</v>
      </c>
      <c r="T192" s="186" t="s">
        <v>149</v>
      </c>
      <c r="U192" s="160">
        <v>0</v>
      </c>
      <c r="V192" s="160">
        <f t="shared" si="63"/>
        <v>0</v>
      </c>
      <c r="W192" s="160"/>
      <c r="X192" s="160" t="s">
        <v>422</v>
      </c>
      <c r="Y192" s="149"/>
      <c r="Z192" s="149"/>
      <c r="AA192" s="149"/>
      <c r="AB192" s="149"/>
      <c r="AC192" s="149"/>
      <c r="AD192" s="149"/>
      <c r="AE192" s="149"/>
      <c r="AF192" s="149"/>
      <c r="AG192" s="149" t="s">
        <v>423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80">
        <v>145</v>
      </c>
      <c r="B193" s="181" t="s">
        <v>873</v>
      </c>
      <c r="C193" s="190" t="s">
        <v>874</v>
      </c>
      <c r="D193" s="182" t="s">
        <v>224</v>
      </c>
      <c r="E193" s="183">
        <v>12</v>
      </c>
      <c r="F193" s="184">
        <f t="shared" si="56"/>
        <v>0</v>
      </c>
      <c r="G193" s="184">
        <f t="shared" si="57"/>
        <v>0</v>
      </c>
      <c r="H193" s="185"/>
      <c r="I193" s="184">
        <f t="shared" si="58"/>
        <v>0</v>
      </c>
      <c r="J193" s="185"/>
      <c r="K193" s="184">
        <f t="shared" si="59"/>
        <v>0</v>
      </c>
      <c r="L193" s="184">
        <v>21</v>
      </c>
      <c r="M193" s="184">
        <f t="shared" si="60"/>
        <v>0</v>
      </c>
      <c r="N193" s="183">
        <v>7.8399999999999997E-3</v>
      </c>
      <c r="O193" s="183">
        <f t="shared" si="61"/>
        <v>0.09</v>
      </c>
      <c r="P193" s="183">
        <v>0</v>
      </c>
      <c r="Q193" s="183">
        <f t="shared" si="62"/>
        <v>0</v>
      </c>
      <c r="R193" s="184"/>
      <c r="S193" s="184" t="s">
        <v>148</v>
      </c>
      <c r="T193" s="186" t="s">
        <v>149</v>
      </c>
      <c r="U193" s="160">
        <v>0.76600000000000001</v>
      </c>
      <c r="V193" s="160">
        <f t="shared" si="63"/>
        <v>9.19</v>
      </c>
      <c r="W193" s="160"/>
      <c r="X193" s="160" t="s">
        <v>150</v>
      </c>
      <c r="Y193" s="149"/>
      <c r="Z193" s="149"/>
      <c r="AA193" s="149"/>
      <c r="AB193" s="149"/>
      <c r="AC193" s="149"/>
      <c r="AD193" s="149"/>
      <c r="AE193" s="149"/>
      <c r="AF193" s="149"/>
      <c r="AG193" s="149" t="s">
        <v>151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80">
        <v>146</v>
      </c>
      <c r="B194" s="181" t="s">
        <v>875</v>
      </c>
      <c r="C194" s="190" t="s">
        <v>876</v>
      </c>
      <c r="D194" s="182" t="s">
        <v>147</v>
      </c>
      <c r="E194" s="183">
        <v>9</v>
      </c>
      <c r="F194" s="184">
        <f t="shared" si="56"/>
        <v>0</v>
      </c>
      <c r="G194" s="184">
        <f t="shared" si="57"/>
        <v>0</v>
      </c>
      <c r="H194" s="185"/>
      <c r="I194" s="184">
        <f t="shared" si="58"/>
        <v>0</v>
      </c>
      <c r="J194" s="185"/>
      <c r="K194" s="184">
        <f t="shared" si="59"/>
        <v>0</v>
      </c>
      <c r="L194" s="184">
        <v>21</v>
      </c>
      <c r="M194" s="184">
        <f t="shared" si="60"/>
        <v>0</v>
      </c>
      <c r="N194" s="183">
        <v>2.0000000000000001E-4</v>
      </c>
      <c r="O194" s="183">
        <f t="shared" si="61"/>
        <v>0</v>
      </c>
      <c r="P194" s="183">
        <v>0</v>
      </c>
      <c r="Q194" s="183">
        <f t="shared" si="62"/>
        <v>0</v>
      </c>
      <c r="R194" s="184"/>
      <c r="S194" s="184" t="s">
        <v>148</v>
      </c>
      <c r="T194" s="186" t="s">
        <v>149</v>
      </c>
      <c r="U194" s="160">
        <v>0.48199999999999998</v>
      </c>
      <c r="V194" s="160">
        <f t="shared" si="63"/>
        <v>4.34</v>
      </c>
      <c r="W194" s="160"/>
      <c r="X194" s="160" t="s">
        <v>150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151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80">
        <v>147</v>
      </c>
      <c r="B195" s="181" t="s">
        <v>877</v>
      </c>
      <c r="C195" s="190" t="s">
        <v>878</v>
      </c>
      <c r="D195" s="182" t="s">
        <v>147</v>
      </c>
      <c r="E195" s="183">
        <v>1</v>
      </c>
      <c r="F195" s="184">
        <f t="shared" si="56"/>
        <v>0</v>
      </c>
      <c r="G195" s="184">
        <f t="shared" si="57"/>
        <v>0</v>
      </c>
      <c r="H195" s="185"/>
      <c r="I195" s="184">
        <f t="shared" si="58"/>
        <v>0</v>
      </c>
      <c r="J195" s="185"/>
      <c r="K195" s="184">
        <f t="shared" si="59"/>
        <v>0</v>
      </c>
      <c r="L195" s="184">
        <v>21</v>
      </c>
      <c r="M195" s="184">
        <f t="shared" si="60"/>
        <v>0</v>
      </c>
      <c r="N195" s="183">
        <v>0</v>
      </c>
      <c r="O195" s="183">
        <f t="shared" si="61"/>
        <v>0</v>
      </c>
      <c r="P195" s="183">
        <v>0</v>
      </c>
      <c r="Q195" s="183">
        <f t="shared" si="62"/>
        <v>0</v>
      </c>
      <c r="R195" s="184"/>
      <c r="S195" s="184" t="s">
        <v>369</v>
      </c>
      <c r="T195" s="186" t="s">
        <v>370</v>
      </c>
      <c r="U195" s="160">
        <v>0</v>
      </c>
      <c r="V195" s="160">
        <f t="shared" si="63"/>
        <v>0</v>
      </c>
      <c r="W195" s="160"/>
      <c r="X195" s="160" t="s">
        <v>422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423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80">
        <v>148</v>
      </c>
      <c r="B196" s="181" t="s">
        <v>879</v>
      </c>
      <c r="C196" s="190" t="s">
        <v>880</v>
      </c>
      <c r="D196" s="182" t="s">
        <v>147</v>
      </c>
      <c r="E196" s="183">
        <v>8</v>
      </c>
      <c r="F196" s="184">
        <f t="shared" si="56"/>
        <v>0</v>
      </c>
      <c r="G196" s="184">
        <f t="shared" si="57"/>
        <v>0</v>
      </c>
      <c r="H196" s="185"/>
      <c r="I196" s="184">
        <f t="shared" si="58"/>
        <v>0</v>
      </c>
      <c r="J196" s="185"/>
      <c r="K196" s="184">
        <f t="shared" si="59"/>
        <v>0</v>
      </c>
      <c r="L196" s="184">
        <v>21</v>
      </c>
      <c r="M196" s="184">
        <f t="shared" si="60"/>
        <v>0</v>
      </c>
      <c r="N196" s="183">
        <v>5.1999999999999995E-4</v>
      </c>
      <c r="O196" s="183">
        <f t="shared" si="61"/>
        <v>0</v>
      </c>
      <c r="P196" s="183">
        <v>0</v>
      </c>
      <c r="Q196" s="183">
        <f t="shared" si="62"/>
        <v>0</v>
      </c>
      <c r="R196" s="184" t="s">
        <v>421</v>
      </c>
      <c r="S196" s="184" t="s">
        <v>148</v>
      </c>
      <c r="T196" s="186" t="s">
        <v>149</v>
      </c>
      <c r="U196" s="160">
        <v>0</v>
      </c>
      <c r="V196" s="160">
        <f t="shared" si="63"/>
        <v>0</v>
      </c>
      <c r="W196" s="160"/>
      <c r="X196" s="160" t="s">
        <v>422</v>
      </c>
      <c r="Y196" s="149"/>
      <c r="Z196" s="149"/>
      <c r="AA196" s="149"/>
      <c r="AB196" s="149"/>
      <c r="AC196" s="149"/>
      <c r="AD196" s="149"/>
      <c r="AE196" s="149"/>
      <c r="AF196" s="149"/>
      <c r="AG196" s="149" t="s">
        <v>423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80">
        <v>149</v>
      </c>
      <c r="B197" s="181" t="s">
        <v>881</v>
      </c>
      <c r="C197" s="190" t="s">
        <v>882</v>
      </c>
      <c r="D197" s="182" t="s">
        <v>224</v>
      </c>
      <c r="E197" s="183">
        <v>32</v>
      </c>
      <c r="F197" s="184">
        <f t="shared" si="56"/>
        <v>0</v>
      </c>
      <c r="G197" s="184">
        <f t="shared" si="57"/>
        <v>0</v>
      </c>
      <c r="H197" s="185"/>
      <c r="I197" s="184">
        <f t="shared" si="58"/>
        <v>0</v>
      </c>
      <c r="J197" s="185"/>
      <c r="K197" s="184">
        <f t="shared" si="59"/>
        <v>0</v>
      </c>
      <c r="L197" s="184">
        <v>21</v>
      </c>
      <c r="M197" s="184">
        <f t="shared" si="60"/>
        <v>0</v>
      </c>
      <c r="N197" s="183">
        <v>6.8700000000000002E-3</v>
      </c>
      <c r="O197" s="183">
        <f t="shared" si="61"/>
        <v>0.22</v>
      </c>
      <c r="P197" s="183">
        <v>0</v>
      </c>
      <c r="Q197" s="183">
        <f t="shared" si="62"/>
        <v>0</v>
      </c>
      <c r="R197" s="184"/>
      <c r="S197" s="184" t="s">
        <v>148</v>
      </c>
      <c r="T197" s="186" t="s">
        <v>149</v>
      </c>
      <c r="U197" s="160">
        <v>0.64800000000000002</v>
      </c>
      <c r="V197" s="160">
        <f t="shared" si="63"/>
        <v>20.74</v>
      </c>
      <c r="W197" s="160"/>
      <c r="X197" s="160" t="s">
        <v>150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151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80">
        <v>150</v>
      </c>
      <c r="B198" s="181" t="s">
        <v>883</v>
      </c>
      <c r="C198" s="190" t="s">
        <v>884</v>
      </c>
      <c r="D198" s="182" t="s">
        <v>147</v>
      </c>
      <c r="E198" s="183">
        <v>10</v>
      </c>
      <c r="F198" s="184">
        <f t="shared" si="56"/>
        <v>0</v>
      </c>
      <c r="G198" s="184">
        <f t="shared" si="57"/>
        <v>0</v>
      </c>
      <c r="H198" s="185"/>
      <c r="I198" s="184">
        <f t="shared" si="58"/>
        <v>0</v>
      </c>
      <c r="J198" s="185"/>
      <c r="K198" s="184">
        <f t="shared" si="59"/>
        <v>0</v>
      </c>
      <c r="L198" s="184">
        <v>21</v>
      </c>
      <c r="M198" s="184">
        <f t="shared" si="60"/>
        <v>0</v>
      </c>
      <c r="N198" s="183">
        <v>1.2999999999999999E-4</v>
      </c>
      <c r="O198" s="183">
        <f t="shared" si="61"/>
        <v>0</v>
      </c>
      <c r="P198" s="183">
        <v>0</v>
      </c>
      <c r="Q198" s="183">
        <f t="shared" si="62"/>
        <v>0</v>
      </c>
      <c r="R198" s="184"/>
      <c r="S198" s="184" t="s">
        <v>148</v>
      </c>
      <c r="T198" s="186" t="s">
        <v>149</v>
      </c>
      <c r="U198" s="160">
        <v>0.42</v>
      </c>
      <c r="V198" s="160">
        <f t="shared" si="63"/>
        <v>4.2</v>
      </c>
      <c r="W198" s="160"/>
      <c r="X198" s="160" t="s">
        <v>150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151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80">
        <v>151</v>
      </c>
      <c r="B199" s="181" t="s">
        <v>885</v>
      </c>
      <c r="C199" s="190" t="s">
        <v>886</v>
      </c>
      <c r="D199" s="182" t="s">
        <v>147</v>
      </c>
      <c r="E199" s="183">
        <v>9</v>
      </c>
      <c r="F199" s="184">
        <f t="shared" si="56"/>
        <v>0</v>
      </c>
      <c r="G199" s="184">
        <f t="shared" si="57"/>
        <v>0</v>
      </c>
      <c r="H199" s="185"/>
      <c r="I199" s="184">
        <f t="shared" si="58"/>
        <v>0</v>
      </c>
      <c r="J199" s="185"/>
      <c r="K199" s="184">
        <f t="shared" si="59"/>
        <v>0</v>
      </c>
      <c r="L199" s="184">
        <v>21</v>
      </c>
      <c r="M199" s="184">
        <f t="shared" si="60"/>
        <v>0</v>
      </c>
      <c r="N199" s="183">
        <v>2.7999999999999998E-4</v>
      </c>
      <c r="O199" s="183">
        <f t="shared" si="61"/>
        <v>0</v>
      </c>
      <c r="P199" s="183">
        <v>0</v>
      </c>
      <c r="Q199" s="183">
        <f t="shared" si="62"/>
        <v>0</v>
      </c>
      <c r="R199" s="184" t="s">
        <v>421</v>
      </c>
      <c r="S199" s="184" t="s">
        <v>148</v>
      </c>
      <c r="T199" s="186" t="s">
        <v>149</v>
      </c>
      <c r="U199" s="160">
        <v>0</v>
      </c>
      <c r="V199" s="160">
        <f t="shared" si="63"/>
        <v>0</v>
      </c>
      <c r="W199" s="160"/>
      <c r="X199" s="160" t="s">
        <v>422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423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80">
        <v>152</v>
      </c>
      <c r="B200" s="181" t="s">
        <v>887</v>
      </c>
      <c r="C200" s="190" t="s">
        <v>888</v>
      </c>
      <c r="D200" s="182" t="s">
        <v>147</v>
      </c>
      <c r="E200" s="183">
        <v>1</v>
      </c>
      <c r="F200" s="184">
        <f t="shared" si="56"/>
        <v>0</v>
      </c>
      <c r="G200" s="184">
        <f t="shared" si="57"/>
        <v>0</v>
      </c>
      <c r="H200" s="185"/>
      <c r="I200" s="184">
        <f t="shared" si="58"/>
        <v>0</v>
      </c>
      <c r="J200" s="185"/>
      <c r="K200" s="184">
        <f t="shared" si="59"/>
        <v>0</v>
      </c>
      <c r="L200" s="184">
        <v>21</v>
      </c>
      <c r="M200" s="184">
        <f t="shared" si="60"/>
        <v>0</v>
      </c>
      <c r="N200" s="183">
        <v>2.0000000000000001E-4</v>
      </c>
      <c r="O200" s="183">
        <f t="shared" si="61"/>
        <v>0</v>
      </c>
      <c r="P200" s="183">
        <v>0</v>
      </c>
      <c r="Q200" s="183">
        <f t="shared" si="62"/>
        <v>0</v>
      </c>
      <c r="R200" s="184" t="s">
        <v>421</v>
      </c>
      <c r="S200" s="184" t="s">
        <v>148</v>
      </c>
      <c r="T200" s="186" t="s">
        <v>149</v>
      </c>
      <c r="U200" s="160">
        <v>0</v>
      </c>
      <c r="V200" s="160">
        <f t="shared" si="63"/>
        <v>0</v>
      </c>
      <c r="W200" s="160"/>
      <c r="X200" s="160" t="s">
        <v>422</v>
      </c>
      <c r="Y200" s="149"/>
      <c r="Z200" s="149"/>
      <c r="AA200" s="149"/>
      <c r="AB200" s="149"/>
      <c r="AC200" s="149"/>
      <c r="AD200" s="149"/>
      <c r="AE200" s="149"/>
      <c r="AF200" s="149"/>
      <c r="AG200" s="149" t="s">
        <v>423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80">
        <v>153</v>
      </c>
      <c r="B201" s="181" t="s">
        <v>889</v>
      </c>
      <c r="C201" s="190" t="s">
        <v>890</v>
      </c>
      <c r="D201" s="182" t="s">
        <v>224</v>
      </c>
      <c r="E201" s="183">
        <v>6</v>
      </c>
      <c r="F201" s="184">
        <f t="shared" si="56"/>
        <v>0</v>
      </c>
      <c r="G201" s="184">
        <f t="shared" si="57"/>
        <v>0</v>
      </c>
      <c r="H201" s="185"/>
      <c r="I201" s="184">
        <f t="shared" si="58"/>
        <v>0</v>
      </c>
      <c r="J201" s="185"/>
      <c r="K201" s="184">
        <f t="shared" si="59"/>
        <v>0</v>
      </c>
      <c r="L201" s="184">
        <v>21</v>
      </c>
      <c r="M201" s="184">
        <f t="shared" si="60"/>
        <v>0</v>
      </c>
      <c r="N201" s="183">
        <v>6.3499999999999997E-3</v>
      </c>
      <c r="O201" s="183">
        <f t="shared" si="61"/>
        <v>0.04</v>
      </c>
      <c r="P201" s="183">
        <v>0</v>
      </c>
      <c r="Q201" s="183">
        <f t="shared" si="62"/>
        <v>0</v>
      </c>
      <c r="R201" s="184"/>
      <c r="S201" s="184" t="s">
        <v>148</v>
      </c>
      <c r="T201" s="186" t="s">
        <v>149</v>
      </c>
      <c r="U201" s="160">
        <v>0.59599999999999997</v>
      </c>
      <c r="V201" s="160">
        <f t="shared" si="63"/>
        <v>3.58</v>
      </c>
      <c r="W201" s="160"/>
      <c r="X201" s="160" t="s">
        <v>150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151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80">
        <v>154</v>
      </c>
      <c r="B202" s="181" t="s">
        <v>891</v>
      </c>
      <c r="C202" s="190" t="s">
        <v>892</v>
      </c>
      <c r="D202" s="182" t="s">
        <v>147</v>
      </c>
      <c r="E202" s="183">
        <v>4</v>
      </c>
      <c r="F202" s="184">
        <f t="shared" si="56"/>
        <v>0</v>
      </c>
      <c r="G202" s="184">
        <f t="shared" si="57"/>
        <v>0</v>
      </c>
      <c r="H202" s="185"/>
      <c r="I202" s="184">
        <f t="shared" si="58"/>
        <v>0</v>
      </c>
      <c r="J202" s="185"/>
      <c r="K202" s="184">
        <f t="shared" si="59"/>
        <v>0</v>
      </c>
      <c r="L202" s="184">
        <v>21</v>
      </c>
      <c r="M202" s="184">
        <f t="shared" si="60"/>
        <v>0</v>
      </c>
      <c r="N202" s="183">
        <v>1.1E-4</v>
      </c>
      <c r="O202" s="183">
        <f t="shared" si="61"/>
        <v>0</v>
      </c>
      <c r="P202" s="183">
        <v>0</v>
      </c>
      <c r="Q202" s="183">
        <f t="shared" si="62"/>
        <v>0</v>
      </c>
      <c r="R202" s="184"/>
      <c r="S202" s="184" t="s">
        <v>148</v>
      </c>
      <c r="T202" s="186" t="s">
        <v>149</v>
      </c>
      <c r="U202" s="160">
        <v>0.39800000000000002</v>
      </c>
      <c r="V202" s="160">
        <f t="shared" si="63"/>
        <v>1.59</v>
      </c>
      <c r="W202" s="160"/>
      <c r="X202" s="160" t="s">
        <v>150</v>
      </c>
      <c r="Y202" s="149"/>
      <c r="Z202" s="149"/>
      <c r="AA202" s="149"/>
      <c r="AB202" s="149"/>
      <c r="AC202" s="149"/>
      <c r="AD202" s="149"/>
      <c r="AE202" s="149"/>
      <c r="AF202" s="149"/>
      <c r="AG202" s="149" t="s">
        <v>151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80">
        <v>155</v>
      </c>
      <c r="B203" s="181" t="s">
        <v>893</v>
      </c>
      <c r="C203" s="190" t="s">
        <v>894</v>
      </c>
      <c r="D203" s="182" t="s">
        <v>147</v>
      </c>
      <c r="E203" s="183">
        <v>4</v>
      </c>
      <c r="F203" s="184">
        <f t="shared" si="56"/>
        <v>0</v>
      </c>
      <c r="G203" s="184">
        <f t="shared" si="57"/>
        <v>0</v>
      </c>
      <c r="H203" s="185"/>
      <c r="I203" s="184">
        <f t="shared" si="58"/>
        <v>0</v>
      </c>
      <c r="J203" s="185"/>
      <c r="K203" s="184">
        <f t="shared" si="59"/>
        <v>0</v>
      </c>
      <c r="L203" s="184">
        <v>21</v>
      </c>
      <c r="M203" s="184">
        <f t="shared" si="60"/>
        <v>0</v>
      </c>
      <c r="N203" s="183">
        <v>2.1000000000000001E-4</v>
      </c>
      <c r="O203" s="183">
        <f t="shared" si="61"/>
        <v>0</v>
      </c>
      <c r="P203" s="183">
        <v>0</v>
      </c>
      <c r="Q203" s="183">
        <f t="shared" si="62"/>
        <v>0</v>
      </c>
      <c r="R203" s="184" t="s">
        <v>421</v>
      </c>
      <c r="S203" s="184" t="s">
        <v>148</v>
      </c>
      <c r="T203" s="186" t="s">
        <v>149</v>
      </c>
      <c r="U203" s="160">
        <v>0</v>
      </c>
      <c r="V203" s="160">
        <f t="shared" si="63"/>
        <v>0</v>
      </c>
      <c r="W203" s="160"/>
      <c r="X203" s="160" t="s">
        <v>422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423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80">
        <v>156</v>
      </c>
      <c r="B204" s="181" t="s">
        <v>895</v>
      </c>
      <c r="C204" s="190" t="s">
        <v>896</v>
      </c>
      <c r="D204" s="182" t="s">
        <v>224</v>
      </c>
      <c r="E204" s="183">
        <v>3</v>
      </c>
      <c r="F204" s="184">
        <f t="shared" si="56"/>
        <v>0</v>
      </c>
      <c r="G204" s="184">
        <f t="shared" si="57"/>
        <v>0</v>
      </c>
      <c r="H204" s="185"/>
      <c r="I204" s="184">
        <f t="shared" si="58"/>
        <v>0</v>
      </c>
      <c r="J204" s="185"/>
      <c r="K204" s="184">
        <f t="shared" si="59"/>
        <v>0</v>
      </c>
      <c r="L204" s="184">
        <v>21</v>
      </c>
      <c r="M204" s="184">
        <f t="shared" si="60"/>
        <v>0</v>
      </c>
      <c r="N204" s="183">
        <v>5.6600000000000001E-3</v>
      </c>
      <c r="O204" s="183">
        <f t="shared" si="61"/>
        <v>0.02</v>
      </c>
      <c r="P204" s="183">
        <v>0</v>
      </c>
      <c r="Q204" s="183">
        <f t="shared" si="62"/>
        <v>0</v>
      </c>
      <c r="R204" s="184"/>
      <c r="S204" s="184" t="s">
        <v>148</v>
      </c>
      <c r="T204" s="186" t="s">
        <v>149</v>
      </c>
      <c r="U204" s="160">
        <v>0.48699999999999999</v>
      </c>
      <c r="V204" s="160">
        <f t="shared" si="63"/>
        <v>1.46</v>
      </c>
      <c r="W204" s="160"/>
      <c r="X204" s="160" t="s">
        <v>150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151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80">
        <v>157</v>
      </c>
      <c r="B205" s="181" t="s">
        <v>897</v>
      </c>
      <c r="C205" s="190" t="s">
        <v>898</v>
      </c>
      <c r="D205" s="182" t="s">
        <v>147</v>
      </c>
      <c r="E205" s="183">
        <v>6</v>
      </c>
      <c r="F205" s="184">
        <f t="shared" si="56"/>
        <v>0</v>
      </c>
      <c r="G205" s="184">
        <f t="shared" si="57"/>
        <v>0</v>
      </c>
      <c r="H205" s="185"/>
      <c r="I205" s="184">
        <f t="shared" si="58"/>
        <v>0</v>
      </c>
      <c r="J205" s="185"/>
      <c r="K205" s="184">
        <f t="shared" si="59"/>
        <v>0</v>
      </c>
      <c r="L205" s="184">
        <v>21</v>
      </c>
      <c r="M205" s="184">
        <f t="shared" si="60"/>
        <v>0</v>
      </c>
      <c r="N205" s="183">
        <v>9.0000000000000006E-5</v>
      </c>
      <c r="O205" s="183">
        <f t="shared" si="61"/>
        <v>0</v>
      </c>
      <c r="P205" s="183">
        <v>0</v>
      </c>
      <c r="Q205" s="183">
        <f t="shared" si="62"/>
        <v>0</v>
      </c>
      <c r="R205" s="184"/>
      <c r="S205" s="184" t="s">
        <v>148</v>
      </c>
      <c r="T205" s="186" t="s">
        <v>149</v>
      </c>
      <c r="U205" s="160">
        <v>0.375</v>
      </c>
      <c r="V205" s="160">
        <f t="shared" si="63"/>
        <v>2.25</v>
      </c>
      <c r="W205" s="160"/>
      <c r="X205" s="160" t="s">
        <v>150</v>
      </c>
      <c r="Y205" s="149"/>
      <c r="Z205" s="149"/>
      <c r="AA205" s="149"/>
      <c r="AB205" s="149"/>
      <c r="AC205" s="149"/>
      <c r="AD205" s="149"/>
      <c r="AE205" s="149"/>
      <c r="AF205" s="149"/>
      <c r="AG205" s="149" t="s">
        <v>151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80">
        <v>158</v>
      </c>
      <c r="B206" s="181" t="s">
        <v>899</v>
      </c>
      <c r="C206" s="190" t="s">
        <v>900</v>
      </c>
      <c r="D206" s="182" t="s">
        <v>147</v>
      </c>
      <c r="E206" s="183">
        <v>1</v>
      </c>
      <c r="F206" s="184">
        <f t="shared" si="56"/>
        <v>0</v>
      </c>
      <c r="G206" s="184">
        <f t="shared" si="57"/>
        <v>0</v>
      </c>
      <c r="H206" s="185"/>
      <c r="I206" s="184">
        <f t="shared" si="58"/>
        <v>0</v>
      </c>
      <c r="J206" s="185"/>
      <c r="K206" s="184">
        <f t="shared" si="59"/>
        <v>0</v>
      </c>
      <c r="L206" s="184">
        <v>21</v>
      </c>
      <c r="M206" s="184">
        <f t="shared" si="60"/>
        <v>0</v>
      </c>
      <c r="N206" s="183">
        <v>1.1E-4</v>
      </c>
      <c r="O206" s="183">
        <f t="shared" si="61"/>
        <v>0</v>
      </c>
      <c r="P206" s="183">
        <v>0</v>
      </c>
      <c r="Q206" s="183">
        <f t="shared" si="62"/>
        <v>0</v>
      </c>
      <c r="R206" s="184" t="s">
        <v>421</v>
      </c>
      <c r="S206" s="184" t="s">
        <v>148</v>
      </c>
      <c r="T206" s="186" t="s">
        <v>149</v>
      </c>
      <c r="U206" s="160">
        <v>0</v>
      </c>
      <c r="V206" s="160">
        <f t="shared" si="63"/>
        <v>0</v>
      </c>
      <c r="W206" s="160"/>
      <c r="X206" s="160" t="s">
        <v>422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423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80">
        <v>159</v>
      </c>
      <c r="B207" s="181" t="s">
        <v>877</v>
      </c>
      <c r="C207" s="190" t="s">
        <v>878</v>
      </c>
      <c r="D207" s="182" t="s">
        <v>147</v>
      </c>
      <c r="E207" s="183">
        <v>4</v>
      </c>
      <c r="F207" s="184">
        <f t="shared" si="56"/>
        <v>0</v>
      </c>
      <c r="G207" s="184">
        <f t="shared" si="57"/>
        <v>0</v>
      </c>
      <c r="H207" s="185"/>
      <c r="I207" s="184">
        <f t="shared" si="58"/>
        <v>0</v>
      </c>
      <c r="J207" s="185"/>
      <c r="K207" s="184">
        <f t="shared" si="59"/>
        <v>0</v>
      </c>
      <c r="L207" s="184">
        <v>21</v>
      </c>
      <c r="M207" s="184">
        <f t="shared" si="60"/>
        <v>0</v>
      </c>
      <c r="N207" s="183">
        <v>0</v>
      </c>
      <c r="O207" s="183">
        <f t="shared" si="61"/>
        <v>0</v>
      </c>
      <c r="P207" s="183">
        <v>0</v>
      </c>
      <c r="Q207" s="183">
        <f t="shared" si="62"/>
        <v>0</v>
      </c>
      <c r="R207" s="184"/>
      <c r="S207" s="184" t="s">
        <v>369</v>
      </c>
      <c r="T207" s="186" t="s">
        <v>370</v>
      </c>
      <c r="U207" s="160">
        <v>0</v>
      </c>
      <c r="V207" s="160">
        <f t="shared" si="63"/>
        <v>0</v>
      </c>
      <c r="W207" s="160"/>
      <c r="X207" s="160" t="s">
        <v>422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423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80">
        <v>160</v>
      </c>
      <c r="B208" s="181" t="s">
        <v>901</v>
      </c>
      <c r="C208" s="190" t="s">
        <v>902</v>
      </c>
      <c r="D208" s="182" t="s">
        <v>147</v>
      </c>
      <c r="E208" s="183">
        <v>1</v>
      </c>
      <c r="F208" s="184">
        <f t="shared" si="56"/>
        <v>0</v>
      </c>
      <c r="G208" s="184">
        <f t="shared" si="57"/>
        <v>0</v>
      </c>
      <c r="H208" s="185"/>
      <c r="I208" s="184">
        <f t="shared" si="58"/>
        <v>0</v>
      </c>
      <c r="J208" s="185"/>
      <c r="K208" s="184">
        <f t="shared" si="59"/>
        <v>0</v>
      </c>
      <c r="L208" s="184">
        <v>21</v>
      </c>
      <c r="M208" s="184">
        <f t="shared" si="60"/>
        <v>0</v>
      </c>
      <c r="N208" s="183">
        <v>9.0000000000000006E-5</v>
      </c>
      <c r="O208" s="183">
        <f t="shared" si="61"/>
        <v>0</v>
      </c>
      <c r="P208" s="183">
        <v>0</v>
      </c>
      <c r="Q208" s="183">
        <f t="shared" si="62"/>
        <v>0</v>
      </c>
      <c r="R208" s="184" t="s">
        <v>421</v>
      </c>
      <c r="S208" s="184" t="s">
        <v>148</v>
      </c>
      <c r="T208" s="186" t="s">
        <v>149</v>
      </c>
      <c r="U208" s="160">
        <v>0</v>
      </c>
      <c r="V208" s="160">
        <f t="shared" si="63"/>
        <v>0</v>
      </c>
      <c r="W208" s="160"/>
      <c r="X208" s="160" t="s">
        <v>422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423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80">
        <v>161</v>
      </c>
      <c r="B209" s="181" t="s">
        <v>903</v>
      </c>
      <c r="C209" s="190" t="s">
        <v>904</v>
      </c>
      <c r="D209" s="182" t="s">
        <v>224</v>
      </c>
      <c r="E209" s="183">
        <v>5</v>
      </c>
      <c r="F209" s="184">
        <f t="shared" si="56"/>
        <v>0</v>
      </c>
      <c r="G209" s="184">
        <f t="shared" si="57"/>
        <v>0</v>
      </c>
      <c r="H209" s="185"/>
      <c r="I209" s="184">
        <f t="shared" si="58"/>
        <v>0</v>
      </c>
      <c r="J209" s="185"/>
      <c r="K209" s="184">
        <f t="shared" si="59"/>
        <v>0</v>
      </c>
      <c r="L209" s="184">
        <v>21</v>
      </c>
      <c r="M209" s="184">
        <f t="shared" si="60"/>
        <v>0</v>
      </c>
      <c r="N209" s="183">
        <v>5.6899999999999997E-3</v>
      </c>
      <c r="O209" s="183">
        <f t="shared" si="61"/>
        <v>0.03</v>
      </c>
      <c r="P209" s="183">
        <v>0</v>
      </c>
      <c r="Q209" s="183">
        <f t="shared" si="62"/>
        <v>0</v>
      </c>
      <c r="R209" s="184"/>
      <c r="S209" s="184" t="s">
        <v>148</v>
      </c>
      <c r="T209" s="186" t="s">
        <v>149</v>
      </c>
      <c r="U209" s="160">
        <v>0.373</v>
      </c>
      <c r="V209" s="160">
        <f t="shared" si="63"/>
        <v>1.87</v>
      </c>
      <c r="W209" s="160"/>
      <c r="X209" s="160" t="s">
        <v>150</v>
      </c>
      <c r="Y209" s="149"/>
      <c r="Z209" s="149"/>
      <c r="AA209" s="149"/>
      <c r="AB209" s="149"/>
      <c r="AC209" s="149"/>
      <c r="AD209" s="149"/>
      <c r="AE209" s="149"/>
      <c r="AF209" s="149"/>
      <c r="AG209" s="149" t="s">
        <v>151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80">
        <v>162</v>
      </c>
      <c r="B210" s="181" t="s">
        <v>905</v>
      </c>
      <c r="C210" s="190" t="s">
        <v>906</v>
      </c>
      <c r="D210" s="182" t="s">
        <v>147</v>
      </c>
      <c r="E210" s="183">
        <v>2</v>
      </c>
      <c r="F210" s="184">
        <f t="shared" si="56"/>
        <v>0</v>
      </c>
      <c r="G210" s="184">
        <f t="shared" si="57"/>
        <v>0</v>
      </c>
      <c r="H210" s="185"/>
      <c r="I210" s="184">
        <f t="shared" si="58"/>
        <v>0</v>
      </c>
      <c r="J210" s="185"/>
      <c r="K210" s="184">
        <f t="shared" si="59"/>
        <v>0</v>
      </c>
      <c r="L210" s="184">
        <v>21</v>
      </c>
      <c r="M210" s="184">
        <f t="shared" si="60"/>
        <v>0</v>
      </c>
      <c r="N210" s="183">
        <v>6.9999999999999994E-5</v>
      </c>
      <c r="O210" s="183">
        <f t="shared" si="61"/>
        <v>0</v>
      </c>
      <c r="P210" s="183">
        <v>0</v>
      </c>
      <c r="Q210" s="183">
        <f t="shared" si="62"/>
        <v>0</v>
      </c>
      <c r="R210" s="184"/>
      <c r="S210" s="184" t="s">
        <v>148</v>
      </c>
      <c r="T210" s="186" t="s">
        <v>149</v>
      </c>
      <c r="U210" s="160">
        <v>0.35899999999999999</v>
      </c>
      <c r="V210" s="160">
        <f t="shared" si="63"/>
        <v>0.72</v>
      </c>
      <c r="W210" s="160"/>
      <c r="X210" s="160" t="s">
        <v>150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151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80">
        <v>163</v>
      </c>
      <c r="B211" s="181" t="s">
        <v>907</v>
      </c>
      <c r="C211" s="190" t="s">
        <v>908</v>
      </c>
      <c r="D211" s="182" t="s">
        <v>147</v>
      </c>
      <c r="E211" s="183">
        <v>1</v>
      </c>
      <c r="F211" s="184">
        <f t="shared" si="56"/>
        <v>0</v>
      </c>
      <c r="G211" s="184">
        <f t="shared" si="57"/>
        <v>0</v>
      </c>
      <c r="H211" s="185"/>
      <c r="I211" s="184">
        <f t="shared" si="58"/>
        <v>0</v>
      </c>
      <c r="J211" s="185"/>
      <c r="K211" s="184">
        <f t="shared" si="59"/>
        <v>0</v>
      </c>
      <c r="L211" s="184">
        <v>21</v>
      </c>
      <c r="M211" s="184">
        <f t="shared" si="60"/>
        <v>0</v>
      </c>
      <c r="N211" s="183">
        <v>6.9999999999999994E-5</v>
      </c>
      <c r="O211" s="183">
        <f t="shared" si="61"/>
        <v>0</v>
      </c>
      <c r="P211" s="183">
        <v>0</v>
      </c>
      <c r="Q211" s="183">
        <f t="shared" si="62"/>
        <v>0</v>
      </c>
      <c r="R211" s="184" t="s">
        <v>421</v>
      </c>
      <c r="S211" s="184" t="s">
        <v>148</v>
      </c>
      <c r="T211" s="186" t="s">
        <v>149</v>
      </c>
      <c r="U211" s="160">
        <v>0</v>
      </c>
      <c r="V211" s="160">
        <f t="shared" si="63"/>
        <v>0</v>
      </c>
      <c r="W211" s="160"/>
      <c r="X211" s="160" t="s">
        <v>422</v>
      </c>
      <c r="Y211" s="149"/>
      <c r="Z211" s="149"/>
      <c r="AA211" s="149"/>
      <c r="AB211" s="149"/>
      <c r="AC211" s="149"/>
      <c r="AD211" s="149"/>
      <c r="AE211" s="149"/>
      <c r="AF211" s="149"/>
      <c r="AG211" s="149" t="s">
        <v>423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80">
        <v>164</v>
      </c>
      <c r="B212" s="181" t="s">
        <v>909</v>
      </c>
      <c r="C212" s="190" t="s">
        <v>910</v>
      </c>
      <c r="D212" s="182" t="s">
        <v>147</v>
      </c>
      <c r="E212" s="183">
        <v>1</v>
      </c>
      <c r="F212" s="184">
        <f t="shared" si="56"/>
        <v>0</v>
      </c>
      <c r="G212" s="184">
        <f t="shared" si="57"/>
        <v>0</v>
      </c>
      <c r="H212" s="185"/>
      <c r="I212" s="184">
        <f t="shared" si="58"/>
        <v>0</v>
      </c>
      <c r="J212" s="185"/>
      <c r="K212" s="184">
        <f t="shared" si="59"/>
        <v>0</v>
      </c>
      <c r="L212" s="184">
        <v>21</v>
      </c>
      <c r="M212" s="184">
        <f t="shared" si="60"/>
        <v>0</v>
      </c>
      <c r="N212" s="183">
        <v>8.0000000000000007E-5</v>
      </c>
      <c r="O212" s="183">
        <f t="shared" si="61"/>
        <v>0</v>
      </c>
      <c r="P212" s="183">
        <v>0</v>
      </c>
      <c r="Q212" s="183">
        <f t="shared" si="62"/>
        <v>0</v>
      </c>
      <c r="R212" s="184" t="s">
        <v>421</v>
      </c>
      <c r="S212" s="184" t="s">
        <v>148</v>
      </c>
      <c r="T212" s="186" t="s">
        <v>149</v>
      </c>
      <c r="U212" s="160">
        <v>0</v>
      </c>
      <c r="V212" s="160">
        <f t="shared" si="63"/>
        <v>0</v>
      </c>
      <c r="W212" s="160"/>
      <c r="X212" s="160" t="s">
        <v>422</v>
      </c>
      <c r="Y212" s="149"/>
      <c r="Z212" s="149"/>
      <c r="AA212" s="149"/>
      <c r="AB212" s="149"/>
      <c r="AC212" s="149"/>
      <c r="AD212" s="149"/>
      <c r="AE212" s="149"/>
      <c r="AF212" s="149"/>
      <c r="AG212" s="149" t="s">
        <v>423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80">
        <v>165</v>
      </c>
      <c r="B213" s="181" t="s">
        <v>911</v>
      </c>
      <c r="C213" s="190" t="s">
        <v>912</v>
      </c>
      <c r="D213" s="182" t="s">
        <v>224</v>
      </c>
      <c r="E213" s="183">
        <v>9</v>
      </c>
      <c r="F213" s="184">
        <f t="shared" si="56"/>
        <v>0</v>
      </c>
      <c r="G213" s="184">
        <f t="shared" si="57"/>
        <v>0</v>
      </c>
      <c r="H213" s="185"/>
      <c r="I213" s="184">
        <f t="shared" si="58"/>
        <v>0</v>
      </c>
      <c r="J213" s="185"/>
      <c r="K213" s="184">
        <f t="shared" si="59"/>
        <v>0</v>
      </c>
      <c r="L213" s="184">
        <v>21</v>
      </c>
      <c r="M213" s="184">
        <f t="shared" si="60"/>
        <v>0</v>
      </c>
      <c r="N213" s="183">
        <v>5.5999999999999999E-3</v>
      </c>
      <c r="O213" s="183">
        <f t="shared" si="61"/>
        <v>0.05</v>
      </c>
      <c r="P213" s="183">
        <v>0</v>
      </c>
      <c r="Q213" s="183">
        <f t="shared" si="62"/>
        <v>0</v>
      </c>
      <c r="R213" s="184"/>
      <c r="S213" s="184" t="s">
        <v>148</v>
      </c>
      <c r="T213" s="186" t="s">
        <v>149</v>
      </c>
      <c r="U213" s="160">
        <v>0.47799999999999998</v>
      </c>
      <c r="V213" s="160">
        <f t="shared" si="63"/>
        <v>4.3</v>
      </c>
      <c r="W213" s="160"/>
      <c r="X213" s="160" t="s">
        <v>150</v>
      </c>
      <c r="Y213" s="149"/>
      <c r="Z213" s="149"/>
      <c r="AA213" s="149"/>
      <c r="AB213" s="149"/>
      <c r="AC213" s="149"/>
      <c r="AD213" s="149"/>
      <c r="AE213" s="149"/>
      <c r="AF213" s="149"/>
      <c r="AG213" s="149" t="s">
        <v>151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80">
        <v>166</v>
      </c>
      <c r="B214" s="181" t="s">
        <v>913</v>
      </c>
      <c r="C214" s="190" t="s">
        <v>914</v>
      </c>
      <c r="D214" s="182" t="s">
        <v>147</v>
      </c>
      <c r="E214" s="183">
        <v>15</v>
      </c>
      <c r="F214" s="184">
        <f t="shared" si="56"/>
        <v>0</v>
      </c>
      <c r="G214" s="184">
        <f t="shared" si="57"/>
        <v>0</v>
      </c>
      <c r="H214" s="185"/>
      <c r="I214" s="184">
        <f t="shared" si="58"/>
        <v>0</v>
      </c>
      <c r="J214" s="185"/>
      <c r="K214" s="184">
        <f t="shared" si="59"/>
        <v>0</v>
      </c>
      <c r="L214" s="184">
        <v>21</v>
      </c>
      <c r="M214" s="184">
        <f t="shared" si="60"/>
        <v>0</v>
      </c>
      <c r="N214" s="183">
        <v>6.9999999999999994E-5</v>
      </c>
      <c r="O214" s="183">
        <f t="shared" si="61"/>
        <v>0</v>
      </c>
      <c r="P214" s="183">
        <v>0</v>
      </c>
      <c r="Q214" s="183">
        <f t="shared" si="62"/>
        <v>0</v>
      </c>
      <c r="R214" s="184"/>
      <c r="S214" s="184" t="s">
        <v>148</v>
      </c>
      <c r="T214" s="186" t="s">
        <v>149</v>
      </c>
      <c r="U214" s="160">
        <v>0.33200000000000002</v>
      </c>
      <c r="V214" s="160">
        <f t="shared" si="63"/>
        <v>4.9800000000000004</v>
      </c>
      <c r="W214" s="160"/>
      <c r="X214" s="160" t="s">
        <v>150</v>
      </c>
      <c r="Y214" s="149"/>
      <c r="Z214" s="149"/>
      <c r="AA214" s="149"/>
      <c r="AB214" s="149"/>
      <c r="AC214" s="149"/>
      <c r="AD214" s="149"/>
      <c r="AE214" s="149"/>
      <c r="AF214" s="149"/>
      <c r="AG214" s="149" t="s">
        <v>151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80">
        <v>167</v>
      </c>
      <c r="B215" s="181" t="s">
        <v>915</v>
      </c>
      <c r="C215" s="190" t="s">
        <v>916</v>
      </c>
      <c r="D215" s="182" t="s">
        <v>147</v>
      </c>
      <c r="E215" s="183">
        <v>12</v>
      </c>
      <c r="F215" s="184">
        <f t="shared" si="56"/>
        <v>0</v>
      </c>
      <c r="G215" s="184">
        <f t="shared" si="57"/>
        <v>0</v>
      </c>
      <c r="H215" s="185"/>
      <c r="I215" s="184">
        <f t="shared" si="58"/>
        <v>0</v>
      </c>
      <c r="J215" s="185"/>
      <c r="K215" s="184">
        <f t="shared" si="59"/>
        <v>0</v>
      </c>
      <c r="L215" s="184">
        <v>21</v>
      </c>
      <c r="M215" s="184">
        <f t="shared" si="60"/>
        <v>0</v>
      </c>
      <c r="N215" s="183">
        <v>5.0000000000000002E-5</v>
      </c>
      <c r="O215" s="183">
        <f t="shared" si="61"/>
        <v>0</v>
      </c>
      <c r="P215" s="183">
        <v>0</v>
      </c>
      <c r="Q215" s="183">
        <f t="shared" si="62"/>
        <v>0</v>
      </c>
      <c r="R215" s="184" t="s">
        <v>421</v>
      </c>
      <c r="S215" s="184" t="s">
        <v>148</v>
      </c>
      <c r="T215" s="186" t="s">
        <v>149</v>
      </c>
      <c r="U215" s="160">
        <v>0</v>
      </c>
      <c r="V215" s="160">
        <f t="shared" si="63"/>
        <v>0</v>
      </c>
      <c r="W215" s="160"/>
      <c r="X215" s="160" t="s">
        <v>422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423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80">
        <v>168</v>
      </c>
      <c r="B216" s="181" t="s">
        <v>877</v>
      </c>
      <c r="C216" s="190" t="s">
        <v>878</v>
      </c>
      <c r="D216" s="182" t="s">
        <v>147</v>
      </c>
      <c r="E216" s="183">
        <v>3</v>
      </c>
      <c r="F216" s="184">
        <f t="shared" si="56"/>
        <v>0</v>
      </c>
      <c r="G216" s="184">
        <f t="shared" si="57"/>
        <v>0</v>
      </c>
      <c r="H216" s="185"/>
      <c r="I216" s="184">
        <f t="shared" si="58"/>
        <v>0</v>
      </c>
      <c r="J216" s="185"/>
      <c r="K216" s="184">
        <f t="shared" si="59"/>
        <v>0</v>
      </c>
      <c r="L216" s="184">
        <v>21</v>
      </c>
      <c r="M216" s="184">
        <f t="shared" si="60"/>
        <v>0</v>
      </c>
      <c r="N216" s="183">
        <v>0</v>
      </c>
      <c r="O216" s="183">
        <f t="shared" si="61"/>
        <v>0</v>
      </c>
      <c r="P216" s="183">
        <v>0</v>
      </c>
      <c r="Q216" s="183">
        <f t="shared" si="62"/>
        <v>0</v>
      </c>
      <c r="R216" s="184"/>
      <c r="S216" s="184" t="s">
        <v>369</v>
      </c>
      <c r="T216" s="186" t="s">
        <v>370</v>
      </c>
      <c r="U216" s="160">
        <v>0</v>
      </c>
      <c r="V216" s="160">
        <f t="shared" si="63"/>
        <v>0</v>
      </c>
      <c r="W216" s="160"/>
      <c r="X216" s="160" t="s">
        <v>422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423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80">
        <v>169</v>
      </c>
      <c r="B217" s="181" t="s">
        <v>917</v>
      </c>
      <c r="C217" s="190" t="s">
        <v>918</v>
      </c>
      <c r="D217" s="182" t="s">
        <v>147</v>
      </c>
      <c r="E217" s="183">
        <v>2</v>
      </c>
      <c r="F217" s="184">
        <f t="shared" si="56"/>
        <v>0</v>
      </c>
      <c r="G217" s="184">
        <f t="shared" si="57"/>
        <v>0</v>
      </c>
      <c r="H217" s="185"/>
      <c r="I217" s="184">
        <f t="shared" si="58"/>
        <v>0</v>
      </c>
      <c r="J217" s="185"/>
      <c r="K217" s="184">
        <f t="shared" si="59"/>
        <v>0</v>
      </c>
      <c r="L217" s="184">
        <v>21</v>
      </c>
      <c r="M217" s="184">
        <f t="shared" si="60"/>
        <v>0</v>
      </c>
      <c r="N217" s="183">
        <v>0</v>
      </c>
      <c r="O217" s="183">
        <f t="shared" si="61"/>
        <v>0</v>
      </c>
      <c r="P217" s="183">
        <v>0</v>
      </c>
      <c r="Q217" s="183">
        <f t="shared" si="62"/>
        <v>0</v>
      </c>
      <c r="R217" s="184"/>
      <c r="S217" s="184" t="s">
        <v>148</v>
      </c>
      <c r="T217" s="186" t="s">
        <v>149</v>
      </c>
      <c r="U217" s="160">
        <v>0.96799999999999997</v>
      </c>
      <c r="V217" s="160">
        <f t="shared" si="63"/>
        <v>1.94</v>
      </c>
      <c r="W217" s="160"/>
      <c r="X217" s="160" t="s">
        <v>150</v>
      </c>
      <c r="Y217" s="149"/>
      <c r="Z217" s="149"/>
      <c r="AA217" s="149"/>
      <c r="AB217" s="149"/>
      <c r="AC217" s="149"/>
      <c r="AD217" s="149"/>
      <c r="AE217" s="149"/>
      <c r="AF217" s="149"/>
      <c r="AG217" s="149" t="s">
        <v>151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80">
        <v>170</v>
      </c>
      <c r="B218" s="181" t="s">
        <v>919</v>
      </c>
      <c r="C218" s="190" t="s">
        <v>920</v>
      </c>
      <c r="D218" s="182" t="s">
        <v>147</v>
      </c>
      <c r="E218" s="183">
        <v>2</v>
      </c>
      <c r="F218" s="184">
        <f t="shared" si="56"/>
        <v>0</v>
      </c>
      <c r="G218" s="184">
        <f t="shared" si="57"/>
        <v>0</v>
      </c>
      <c r="H218" s="185"/>
      <c r="I218" s="184">
        <f t="shared" si="58"/>
        <v>0</v>
      </c>
      <c r="J218" s="185"/>
      <c r="K218" s="184">
        <f t="shared" si="59"/>
        <v>0</v>
      </c>
      <c r="L218" s="184">
        <v>21</v>
      </c>
      <c r="M218" s="184">
        <f t="shared" si="60"/>
        <v>0</v>
      </c>
      <c r="N218" s="183">
        <v>0</v>
      </c>
      <c r="O218" s="183">
        <f t="shared" si="61"/>
        <v>0</v>
      </c>
      <c r="P218" s="183">
        <v>0</v>
      </c>
      <c r="Q218" s="183">
        <f t="shared" si="62"/>
        <v>0</v>
      </c>
      <c r="R218" s="184"/>
      <c r="S218" s="184" t="s">
        <v>148</v>
      </c>
      <c r="T218" s="186" t="s">
        <v>149</v>
      </c>
      <c r="U218" s="160">
        <v>0.42199999999999999</v>
      </c>
      <c r="V218" s="160">
        <f t="shared" si="63"/>
        <v>0.84</v>
      </c>
      <c r="W218" s="160"/>
      <c r="X218" s="160" t="s">
        <v>150</v>
      </c>
      <c r="Y218" s="149"/>
      <c r="Z218" s="149"/>
      <c r="AA218" s="149"/>
      <c r="AB218" s="149"/>
      <c r="AC218" s="149"/>
      <c r="AD218" s="149"/>
      <c r="AE218" s="149"/>
      <c r="AF218" s="149"/>
      <c r="AG218" s="149" t="s">
        <v>151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80">
        <v>171</v>
      </c>
      <c r="B219" s="181" t="s">
        <v>921</v>
      </c>
      <c r="C219" s="190" t="s">
        <v>922</v>
      </c>
      <c r="D219" s="182" t="s">
        <v>147</v>
      </c>
      <c r="E219" s="183">
        <v>6</v>
      </c>
      <c r="F219" s="184">
        <f t="shared" ref="F219:F224" si="64">H219+J219</f>
        <v>0</v>
      </c>
      <c r="G219" s="184">
        <f t="shared" ref="G219:G250" si="65">ROUND(E219*F219,2)</f>
        <v>0</v>
      </c>
      <c r="H219" s="185"/>
      <c r="I219" s="184">
        <f t="shared" ref="I219:I250" si="66">ROUND(E219*H219,2)</f>
        <v>0</v>
      </c>
      <c r="J219" s="185"/>
      <c r="K219" s="184">
        <f t="shared" ref="K219:K250" si="67">ROUND(E219*J219,2)</f>
        <v>0</v>
      </c>
      <c r="L219" s="184">
        <v>21</v>
      </c>
      <c r="M219" s="184">
        <f t="shared" ref="M219:M250" si="68">G219*(1+L219/100)</f>
        <v>0</v>
      </c>
      <c r="N219" s="183">
        <v>0</v>
      </c>
      <c r="O219" s="183">
        <f t="shared" ref="O219:O250" si="69">ROUND(E219*N219,2)</f>
        <v>0</v>
      </c>
      <c r="P219" s="183">
        <v>0</v>
      </c>
      <c r="Q219" s="183">
        <f t="shared" ref="Q219:Q250" si="70">ROUND(E219*P219,2)</f>
        <v>0</v>
      </c>
      <c r="R219" s="184"/>
      <c r="S219" s="184" t="s">
        <v>148</v>
      </c>
      <c r="T219" s="186" t="s">
        <v>149</v>
      </c>
      <c r="U219" s="160">
        <v>0.23699999999999999</v>
      </c>
      <c r="V219" s="160">
        <f t="shared" ref="V219:V250" si="71">ROUND(E219*U219,2)</f>
        <v>1.42</v>
      </c>
      <c r="W219" s="160"/>
      <c r="X219" s="160" t="s">
        <v>150</v>
      </c>
      <c r="Y219" s="149"/>
      <c r="Z219" s="149"/>
      <c r="AA219" s="149"/>
      <c r="AB219" s="149"/>
      <c r="AC219" s="149"/>
      <c r="AD219" s="149"/>
      <c r="AE219" s="149"/>
      <c r="AF219" s="149"/>
      <c r="AG219" s="149" t="s">
        <v>151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80">
        <v>172</v>
      </c>
      <c r="B220" s="181" t="s">
        <v>923</v>
      </c>
      <c r="C220" s="190" t="s">
        <v>924</v>
      </c>
      <c r="D220" s="182" t="s">
        <v>224</v>
      </c>
      <c r="E220" s="183">
        <v>139</v>
      </c>
      <c r="F220" s="184">
        <f t="shared" si="64"/>
        <v>0</v>
      </c>
      <c r="G220" s="184">
        <f t="shared" si="65"/>
        <v>0</v>
      </c>
      <c r="H220" s="185"/>
      <c r="I220" s="184">
        <f t="shared" si="66"/>
        <v>0</v>
      </c>
      <c r="J220" s="185"/>
      <c r="K220" s="184">
        <f t="shared" si="67"/>
        <v>0</v>
      </c>
      <c r="L220" s="184">
        <v>21</v>
      </c>
      <c r="M220" s="184">
        <f t="shared" si="68"/>
        <v>0</v>
      </c>
      <c r="N220" s="183">
        <v>0</v>
      </c>
      <c r="O220" s="183">
        <f t="shared" si="69"/>
        <v>0</v>
      </c>
      <c r="P220" s="183">
        <v>0</v>
      </c>
      <c r="Q220" s="183">
        <f t="shared" si="70"/>
        <v>0</v>
      </c>
      <c r="R220" s="184"/>
      <c r="S220" s="184" t="s">
        <v>148</v>
      </c>
      <c r="T220" s="186" t="s">
        <v>149</v>
      </c>
      <c r="U220" s="160">
        <v>2.1000000000000001E-2</v>
      </c>
      <c r="V220" s="160">
        <f t="shared" si="71"/>
        <v>2.92</v>
      </c>
      <c r="W220" s="160"/>
      <c r="X220" s="160" t="s">
        <v>150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151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80">
        <v>173</v>
      </c>
      <c r="B221" s="181" t="s">
        <v>925</v>
      </c>
      <c r="C221" s="190" t="s">
        <v>926</v>
      </c>
      <c r="D221" s="182" t="s">
        <v>224</v>
      </c>
      <c r="E221" s="183">
        <v>120</v>
      </c>
      <c r="F221" s="184">
        <f t="shared" si="64"/>
        <v>0</v>
      </c>
      <c r="G221" s="184">
        <f t="shared" si="65"/>
        <v>0</v>
      </c>
      <c r="H221" s="185"/>
      <c r="I221" s="184">
        <f t="shared" si="66"/>
        <v>0</v>
      </c>
      <c r="J221" s="185"/>
      <c r="K221" s="184">
        <f t="shared" si="67"/>
        <v>0</v>
      </c>
      <c r="L221" s="184">
        <v>21</v>
      </c>
      <c r="M221" s="184">
        <f t="shared" si="68"/>
        <v>0</v>
      </c>
      <c r="N221" s="183">
        <v>0</v>
      </c>
      <c r="O221" s="183">
        <f t="shared" si="69"/>
        <v>0</v>
      </c>
      <c r="P221" s="183">
        <v>0</v>
      </c>
      <c r="Q221" s="183">
        <f t="shared" si="70"/>
        <v>0</v>
      </c>
      <c r="R221" s="184"/>
      <c r="S221" s="184" t="s">
        <v>148</v>
      </c>
      <c r="T221" s="186" t="s">
        <v>149</v>
      </c>
      <c r="U221" s="160">
        <v>3.2000000000000001E-2</v>
      </c>
      <c r="V221" s="160">
        <f t="shared" si="71"/>
        <v>3.84</v>
      </c>
      <c r="W221" s="160"/>
      <c r="X221" s="160" t="s">
        <v>150</v>
      </c>
      <c r="Y221" s="149"/>
      <c r="Z221" s="149"/>
      <c r="AA221" s="149"/>
      <c r="AB221" s="149"/>
      <c r="AC221" s="149"/>
      <c r="AD221" s="149"/>
      <c r="AE221" s="149"/>
      <c r="AF221" s="149"/>
      <c r="AG221" s="149" t="s">
        <v>151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80">
        <v>174</v>
      </c>
      <c r="B222" s="181" t="s">
        <v>927</v>
      </c>
      <c r="C222" s="190" t="s">
        <v>928</v>
      </c>
      <c r="D222" s="182" t="s">
        <v>224</v>
      </c>
      <c r="E222" s="183">
        <v>462</v>
      </c>
      <c r="F222" s="184">
        <f t="shared" si="64"/>
        <v>0</v>
      </c>
      <c r="G222" s="184">
        <f t="shared" si="65"/>
        <v>0</v>
      </c>
      <c r="H222" s="185"/>
      <c r="I222" s="184">
        <f t="shared" si="66"/>
        <v>0</v>
      </c>
      <c r="J222" s="185"/>
      <c r="K222" s="184">
        <f t="shared" si="67"/>
        <v>0</v>
      </c>
      <c r="L222" s="184">
        <v>21</v>
      </c>
      <c r="M222" s="184">
        <f t="shared" si="68"/>
        <v>0</v>
      </c>
      <c r="N222" s="183">
        <v>0</v>
      </c>
      <c r="O222" s="183">
        <f t="shared" si="69"/>
        <v>0</v>
      </c>
      <c r="P222" s="183">
        <v>0</v>
      </c>
      <c r="Q222" s="183">
        <f t="shared" si="70"/>
        <v>0</v>
      </c>
      <c r="R222" s="184"/>
      <c r="S222" s="184" t="s">
        <v>148</v>
      </c>
      <c r="T222" s="186" t="s">
        <v>149</v>
      </c>
      <c r="U222" s="160">
        <v>4.2000000000000003E-2</v>
      </c>
      <c r="V222" s="160">
        <f t="shared" si="71"/>
        <v>19.399999999999999</v>
      </c>
      <c r="W222" s="160"/>
      <c r="X222" s="160" t="s">
        <v>150</v>
      </c>
      <c r="Y222" s="149"/>
      <c r="Z222" s="149"/>
      <c r="AA222" s="149"/>
      <c r="AB222" s="149"/>
      <c r="AC222" s="149"/>
      <c r="AD222" s="149"/>
      <c r="AE222" s="149"/>
      <c r="AF222" s="149"/>
      <c r="AG222" s="149" t="s">
        <v>151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3">
        <v>175</v>
      </c>
      <c r="B223" s="174" t="s">
        <v>929</v>
      </c>
      <c r="C223" s="191" t="s">
        <v>930</v>
      </c>
      <c r="D223" s="175" t="s">
        <v>224</v>
      </c>
      <c r="E223" s="176">
        <v>486</v>
      </c>
      <c r="F223" s="177">
        <f t="shared" si="64"/>
        <v>0</v>
      </c>
      <c r="G223" s="177">
        <f t="shared" si="65"/>
        <v>0</v>
      </c>
      <c r="H223" s="178"/>
      <c r="I223" s="177">
        <f t="shared" si="66"/>
        <v>0</v>
      </c>
      <c r="J223" s="178"/>
      <c r="K223" s="177">
        <f t="shared" si="67"/>
        <v>0</v>
      </c>
      <c r="L223" s="177">
        <v>21</v>
      </c>
      <c r="M223" s="177">
        <f t="shared" si="68"/>
        <v>0</v>
      </c>
      <c r="N223" s="176">
        <v>0</v>
      </c>
      <c r="O223" s="176">
        <f t="shared" si="69"/>
        <v>0</v>
      </c>
      <c r="P223" s="176">
        <v>0</v>
      </c>
      <c r="Q223" s="176">
        <f t="shared" si="70"/>
        <v>0</v>
      </c>
      <c r="R223" s="177"/>
      <c r="S223" s="177" t="s">
        <v>148</v>
      </c>
      <c r="T223" s="179" t="s">
        <v>149</v>
      </c>
      <c r="U223" s="160">
        <v>5.2999999999999999E-2</v>
      </c>
      <c r="V223" s="160">
        <f t="shared" si="71"/>
        <v>25.76</v>
      </c>
      <c r="W223" s="160"/>
      <c r="X223" s="160" t="s">
        <v>150</v>
      </c>
      <c r="Y223" s="149"/>
      <c r="Z223" s="149"/>
      <c r="AA223" s="149"/>
      <c r="AB223" s="149"/>
      <c r="AC223" s="149"/>
      <c r="AD223" s="149"/>
      <c r="AE223" s="149"/>
      <c r="AF223" s="149"/>
      <c r="AG223" s="149" t="s">
        <v>151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6">
        <v>176</v>
      </c>
      <c r="B224" s="157" t="s">
        <v>931</v>
      </c>
      <c r="C224" s="194" t="s">
        <v>932</v>
      </c>
      <c r="D224" s="158" t="s">
        <v>0</v>
      </c>
      <c r="E224" s="187"/>
      <c r="F224" s="160">
        <f t="shared" si="64"/>
        <v>0</v>
      </c>
      <c r="G224" s="160">
        <f t="shared" si="65"/>
        <v>0</v>
      </c>
      <c r="H224" s="161"/>
      <c r="I224" s="160">
        <f t="shared" si="66"/>
        <v>0</v>
      </c>
      <c r="J224" s="161"/>
      <c r="K224" s="160">
        <f t="shared" si="67"/>
        <v>0</v>
      </c>
      <c r="L224" s="160">
        <v>21</v>
      </c>
      <c r="M224" s="160">
        <f t="shared" si="68"/>
        <v>0</v>
      </c>
      <c r="N224" s="159">
        <v>0</v>
      </c>
      <c r="O224" s="159">
        <f t="shared" si="69"/>
        <v>0</v>
      </c>
      <c r="P224" s="159">
        <v>0</v>
      </c>
      <c r="Q224" s="159">
        <f t="shared" si="70"/>
        <v>0</v>
      </c>
      <c r="R224" s="160"/>
      <c r="S224" s="160" t="s">
        <v>148</v>
      </c>
      <c r="T224" s="160" t="s">
        <v>149</v>
      </c>
      <c r="U224" s="160">
        <v>0</v>
      </c>
      <c r="V224" s="160">
        <f t="shared" si="71"/>
        <v>0</v>
      </c>
      <c r="W224" s="160"/>
      <c r="X224" s="160" t="s">
        <v>512</v>
      </c>
      <c r="Y224" s="149"/>
      <c r="Z224" s="149"/>
      <c r="AA224" s="149"/>
      <c r="AB224" s="149"/>
      <c r="AC224" s="149"/>
      <c r="AD224" s="149"/>
      <c r="AE224" s="149"/>
      <c r="AF224" s="149"/>
      <c r="AG224" s="149" t="s">
        <v>513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x14ac:dyDescent="0.2">
      <c r="A225" s="167" t="s">
        <v>143</v>
      </c>
      <c r="B225" s="168" t="s">
        <v>104</v>
      </c>
      <c r="C225" s="189" t="s">
        <v>105</v>
      </c>
      <c r="D225" s="169"/>
      <c r="E225" s="170"/>
      <c r="F225" s="171"/>
      <c r="G225" s="171">
        <f>SUMIF(AG226:AG242,"&lt;&gt;NOR",G226:G242)</f>
        <v>0</v>
      </c>
      <c r="H225" s="171"/>
      <c r="I225" s="171">
        <f>SUM(I226:I242)</f>
        <v>0</v>
      </c>
      <c r="J225" s="171"/>
      <c r="K225" s="171">
        <f>SUM(K226:K242)</f>
        <v>0</v>
      </c>
      <c r="L225" s="171"/>
      <c r="M225" s="171">
        <f>SUM(M226:M242)</f>
        <v>0</v>
      </c>
      <c r="N225" s="170"/>
      <c r="O225" s="170">
        <f>SUM(O226:O242)</f>
        <v>7.0000000000000007E-2</v>
      </c>
      <c r="P225" s="170"/>
      <c r="Q225" s="170">
        <f>SUM(Q226:Q242)</f>
        <v>0</v>
      </c>
      <c r="R225" s="171"/>
      <c r="S225" s="171"/>
      <c r="T225" s="172"/>
      <c r="U225" s="166"/>
      <c r="V225" s="166">
        <f>SUM(V226:V242)</f>
        <v>16.029999999999998</v>
      </c>
      <c r="W225" s="166"/>
      <c r="X225" s="166"/>
      <c r="AG225" t="s">
        <v>144</v>
      </c>
    </row>
    <row r="226" spans="1:60" outlineLevel="1" x14ac:dyDescent="0.2">
      <c r="A226" s="180">
        <v>177</v>
      </c>
      <c r="B226" s="181" t="s">
        <v>913</v>
      </c>
      <c r="C226" s="190" t="s">
        <v>914</v>
      </c>
      <c r="D226" s="182" t="s">
        <v>147</v>
      </c>
      <c r="E226" s="183">
        <v>9</v>
      </c>
      <c r="F226" s="184">
        <f t="shared" ref="F226:F242" si="72">H226+J226</f>
        <v>0</v>
      </c>
      <c r="G226" s="184">
        <f t="shared" ref="G226:G242" si="73">ROUND(E226*F226,2)</f>
        <v>0</v>
      </c>
      <c r="H226" s="185"/>
      <c r="I226" s="184">
        <f t="shared" ref="I226:I242" si="74">ROUND(E226*H226,2)</f>
        <v>0</v>
      </c>
      <c r="J226" s="185"/>
      <c r="K226" s="184">
        <f t="shared" ref="K226:K242" si="75">ROUND(E226*J226,2)</f>
        <v>0</v>
      </c>
      <c r="L226" s="184">
        <v>21</v>
      </c>
      <c r="M226" s="184">
        <f t="shared" ref="M226:M242" si="76">G226*(1+L226/100)</f>
        <v>0</v>
      </c>
      <c r="N226" s="183">
        <v>6.9999999999999994E-5</v>
      </c>
      <c r="O226" s="183">
        <f t="shared" ref="O226:O242" si="77">ROUND(E226*N226,2)</f>
        <v>0</v>
      </c>
      <c r="P226" s="183">
        <v>0</v>
      </c>
      <c r="Q226" s="183">
        <f t="shared" ref="Q226:Q242" si="78">ROUND(E226*P226,2)</f>
        <v>0</v>
      </c>
      <c r="R226" s="184"/>
      <c r="S226" s="184" t="s">
        <v>148</v>
      </c>
      <c r="T226" s="186" t="s">
        <v>149</v>
      </c>
      <c r="U226" s="160">
        <v>0.33200000000000002</v>
      </c>
      <c r="V226" s="160">
        <f t="shared" ref="V226:V242" si="79">ROUND(E226*U226,2)</f>
        <v>2.99</v>
      </c>
      <c r="W226" s="160"/>
      <c r="X226" s="160" t="s">
        <v>150</v>
      </c>
      <c r="Y226" s="149"/>
      <c r="Z226" s="149"/>
      <c r="AA226" s="149"/>
      <c r="AB226" s="149"/>
      <c r="AC226" s="149"/>
      <c r="AD226" s="149"/>
      <c r="AE226" s="149"/>
      <c r="AF226" s="149"/>
      <c r="AG226" s="149" t="s">
        <v>151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80">
        <v>178</v>
      </c>
      <c r="B227" s="181" t="s">
        <v>933</v>
      </c>
      <c r="C227" s="190" t="s">
        <v>934</v>
      </c>
      <c r="D227" s="182" t="s">
        <v>147</v>
      </c>
      <c r="E227" s="183">
        <v>9</v>
      </c>
      <c r="F227" s="184">
        <f t="shared" si="72"/>
        <v>0</v>
      </c>
      <c r="G227" s="184">
        <f t="shared" si="73"/>
        <v>0</v>
      </c>
      <c r="H227" s="185"/>
      <c r="I227" s="184">
        <f t="shared" si="74"/>
        <v>0</v>
      </c>
      <c r="J227" s="185"/>
      <c r="K227" s="184">
        <f t="shared" si="75"/>
        <v>0</v>
      </c>
      <c r="L227" s="184">
        <v>21</v>
      </c>
      <c r="M227" s="184">
        <f t="shared" si="76"/>
        <v>0</v>
      </c>
      <c r="N227" s="183">
        <v>8.0000000000000004E-4</v>
      </c>
      <c r="O227" s="183">
        <f t="shared" si="77"/>
        <v>0.01</v>
      </c>
      <c r="P227" s="183">
        <v>0</v>
      </c>
      <c r="Q227" s="183">
        <f t="shared" si="78"/>
        <v>0</v>
      </c>
      <c r="R227" s="184" t="s">
        <v>421</v>
      </c>
      <c r="S227" s="184" t="s">
        <v>148</v>
      </c>
      <c r="T227" s="186" t="s">
        <v>149</v>
      </c>
      <c r="U227" s="160">
        <v>0</v>
      </c>
      <c r="V227" s="160">
        <f t="shared" si="79"/>
        <v>0</v>
      </c>
      <c r="W227" s="160"/>
      <c r="X227" s="160" t="s">
        <v>422</v>
      </c>
      <c r="Y227" s="149"/>
      <c r="Z227" s="149"/>
      <c r="AA227" s="149"/>
      <c r="AB227" s="149"/>
      <c r="AC227" s="149"/>
      <c r="AD227" s="149"/>
      <c r="AE227" s="149"/>
      <c r="AF227" s="149"/>
      <c r="AG227" s="149" t="s">
        <v>423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80">
        <v>179</v>
      </c>
      <c r="B228" s="181" t="s">
        <v>905</v>
      </c>
      <c r="C228" s="190" t="s">
        <v>906</v>
      </c>
      <c r="D228" s="182" t="s">
        <v>147</v>
      </c>
      <c r="E228" s="183">
        <v>2</v>
      </c>
      <c r="F228" s="184">
        <f t="shared" si="72"/>
        <v>0</v>
      </c>
      <c r="G228" s="184">
        <f t="shared" si="73"/>
        <v>0</v>
      </c>
      <c r="H228" s="185"/>
      <c r="I228" s="184">
        <f t="shared" si="74"/>
        <v>0</v>
      </c>
      <c r="J228" s="185"/>
      <c r="K228" s="184">
        <f t="shared" si="75"/>
        <v>0</v>
      </c>
      <c r="L228" s="184">
        <v>21</v>
      </c>
      <c r="M228" s="184">
        <f t="shared" si="76"/>
        <v>0</v>
      </c>
      <c r="N228" s="183">
        <v>6.9999999999999994E-5</v>
      </c>
      <c r="O228" s="183">
        <f t="shared" si="77"/>
        <v>0</v>
      </c>
      <c r="P228" s="183">
        <v>0</v>
      </c>
      <c r="Q228" s="183">
        <f t="shared" si="78"/>
        <v>0</v>
      </c>
      <c r="R228" s="184"/>
      <c r="S228" s="184" t="s">
        <v>148</v>
      </c>
      <c r="T228" s="186" t="s">
        <v>149</v>
      </c>
      <c r="U228" s="160">
        <v>0.35899999999999999</v>
      </c>
      <c r="V228" s="160">
        <f t="shared" si="79"/>
        <v>0.72</v>
      </c>
      <c r="W228" s="160"/>
      <c r="X228" s="160" t="s">
        <v>150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151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80">
        <v>180</v>
      </c>
      <c r="B229" s="181" t="s">
        <v>935</v>
      </c>
      <c r="C229" s="190" t="s">
        <v>936</v>
      </c>
      <c r="D229" s="182" t="s">
        <v>147</v>
      </c>
      <c r="E229" s="183">
        <v>2</v>
      </c>
      <c r="F229" s="184">
        <f t="shared" si="72"/>
        <v>0</v>
      </c>
      <c r="G229" s="184">
        <f t="shared" si="73"/>
        <v>0</v>
      </c>
      <c r="H229" s="185"/>
      <c r="I229" s="184">
        <f t="shared" si="74"/>
        <v>0</v>
      </c>
      <c r="J229" s="185"/>
      <c r="K229" s="184">
        <f t="shared" si="75"/>
        <v>0</v>
      </c>
      <c r="L229" s="184">
        <v>21</v>
      </c>
      <c r="M229" s="184">
        <f t="shared" si="76"/>
        <v>0</v>
      </c>
      <c r="N229" s="183">
        <v>8.9999999999999998E-4</v>
      </c>
      <c r="O229" s="183">
        <f t="shared" si="77"/>
        <v>0</v>
      </c>
      <c r="P229" s="183">
        <v>0</v>
      </c>
      <c r="Q229" s="183">
        <f t="shared" si="78"/>
        <v>0</v>
      </c>
      <c r="R229" s="184" t="s">
        <v>421</v>
      </c>
      <c r="S229" s="184" t="s">
        <v>148</v>
      </c>
      <c r="T229" s="186" t="s">
        <v>149</v>
      </c>
      <c r="U229" s="160">
        <v>0</v>
      </c>
      <c r="V229" s="160">
        <f t="shared" si="79"/>
        <v>0</v>
      </c>
      <c r="W229" s="160"/>
      <c r="X229" s="160" t="s">
        <v>422</v>
      </c>
      <c r="Y229" s="149"/>
      <c r="Z229" s="149"/>
      <c r="AA229" s="149"/>
      <c r="AB229" s="149"/>
      <c r="AC229" s="149"/>
      <c r="AD229" s="149"/>
      <c r="AE229" s="149"/>
      <c r="AF229" s="149"/>
      <c r="AG229" s="149" t="s">
        <v>423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80">
        <v>181</v>
      </c>
      <c r="B230" s="181" t="s">
        <v>897</v>
      </c>
      <c r="C230" s="190" t="s">
        <v>898</v>
      </c>
      <c r="D230" s="182" t="s">
        <v>147</v>
      </c>
      <c r="E230" s="183">
        <v>6</v>
      </c>
      <c r="F230" s="184">
        <f t="shared" si="72"/>
        <v>0</v>
      </c>
      <c r="G230" s="184">
        <f t="shared" si="73"/>
        <v>0</v>
      </c>
      <c r="H230" s="185"/>
      <c r="I230" s="184">
        <f t="shared" si="74"/>
        <v>0</v>
      </c>
      <c r="J230" s="185"/>
      <c r="K230" s="184">
        <f t="shared" si="75"/>
        <v>0</v>
      </c>
      <c r="L230" s="184">
        <v>21</v>
      </c>
      <c r="M230" s="184">
        <f t="shared" si="76"/>
        <v>0</v>
      </c>
      <c r="N230" s="183">
        <v>9.0000000000000006E-5</v>
      </c>
      <c r="O230" s="183">
        <f t="shared" si="77"/>
        <v>0</v>
      </c>
      <c r="P230" s="183">
        <v>0</v>
      </c>
      <c r="Q230" s="183">
        <f t="shared" si="78"/>
        <v>0</v>
      </c>
      <c r="R230" s="184"/>
      <c r="S230" s="184" t="s">
        <v>148</v>
      </c>
      <c r="T230" s="186" t="s">
        <v>149</v>
      </c>
      <c r="U230" s="160">
        <v>0.375</v>
      </c>
      <c r="V230" s="160">
        <f t="shared" si="79"/>
        <v>2.25</v>
      </c>
      <c r="W230" s="160"/>
      <c r="X230" s="160" t="s">
        <v>150</v>
      </c>
      <c r="Y230" s="149"/>
      <c r="Z230" s="149"/>
      <c r="AA230" s="149"/>
      <c r="AB230" s="149"/>
      <c r="AC230" s="149"/>
      <c r="AD230" s="149"/>
      <c r="AE230" s="149"/>
      <c r="AF230" s="149"/>
      <c r="AG230" s="149" t="s">
        <v>151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80">
        <v>182</v>
      </c>
      <c r="B231" s="181" t="s">
        <v>937</v>
      </c>
      <c r="C231" s="190" t="s">
        <v>938</v>
      </c>
      <c r="D231" s="182" t="s">
        <v>147</v>
      </c>
      <c r="E231" s="183">
        <v>6</v>
      </c>
      <c r="F231" s="184">
        <f t="shared" si="72"/>
        <v>0</v>
      </c>
      <c r="G231" s="184">
        <f t="shared" si="73"/>
        <v>0</v>
      </c>
      <c r="H231" s="185"/>
      <c r="I231" s="184">
        <f t="shared" si="74"/>
        <v>0</v>
      </c>
      <c r="J231" s="185"/>
      <c r="K231" s="184">
        <f t="shared" si="75"/>
        <v>0</v>
      </c>
      <c r="L231" s="184">
        <v>21</v>
      </c>
      <c r="M231" s="184">
        <f t="shared" si="76"/>
        <v>0</v>
      </c>
      <c r="N231" s="183">
        <v>1.1000000000000001E-3</v>
      </c>
      <c r="O231" s="183">
        <f t="shared" si="77"/>
        <v>0.01</v>
      </c>
      <c r="P231" s="183">
        <v>0</v>
      </c>
      <c r="Q231" s="183">
        <f t="shared" si="78"/>
        <v>0</v>
      </c>
      <c r="R231" s="184" t="s">
        <v>421</v>
      </c>
      <c r="S231" s="184" t="s">
        <v>148</v>
      </c>
      <c r="T231" s="186" t="s">
        <v>149</v>
      </c>
      <c r="U231" s="160">
        <v>0</v>
      </c>
      <c r="V231" s="160">
        <f t="shared" si="79"/>
        <v>0</v>
      </c>
      <c r="W231" s="160"/>
      <c r="X231" s="160" t="s">
        <v>422</v>
      </c>
      <c r="Y231" s="149"/>
      <c r="Z231" s="149"/>
      <c r="AA231" s="149"/>
      <c r="AB231" s="149"/>
      <c r="AC231" s="149"/>
      <c r="AD231" s="149"/>
      <c r="AE231" s="149"/>
      <c r="AF231" s="149"/>
      <c r="AG231" s="149" t="s">
        <v>423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80">
        <v>183</v>
      </c>
      <c r="B232" s="181" t="s">
        <v>891</v>
      </c>
      <c r="C232" s="190" t="s">
        <v>892</v>
      </c>
      <c r="D232" s="182" t="s">
        <v>147</v>
      </c>
      <c r="E232" s="183">
        <v>2</v>
      </c>
      <c r="F232" s="184">
        <f t="shared" si="72"/>
        <v>0</v>
      </c>
      <c r="G232" s="184">
        <f t="shared" si="73"/>
        <v>0</v>
      </c>
      <c r="H232" s="185"/>
      <c r="I232" s="184">
        <f t="shared" si="74"/>
        <v>0</v>
      </c>
      <c r="J232" s="185"/>
      <c r="K232" s="184">
        <f t="shared" si="75"/>
        <v>0</v>
      </c>
      <c r="L232" s="184">
        <v>21</v>
      </c>
      <c r="M232" s="184">
        <f t="shared" si="76"/>
        <v>0</v>
      </c>
      <c r="N232" s="183">
        <v>1.1E-4</v>
      </c>
      <c r="O232" s="183">
        <f t="shared" si="77"/>
        <v>0</v>
      </c>
      <c r="P232" s="183">
        <v>0</v>
      </c>
      <c r="Q232" s="183">
        <f t="shared" si="78"/>
        <v>0</v>
      </c>
      <c r="R232" s="184"/>
      <c r="S232" s="184" t="s">
        <v>148</v>
      </c>
      <c r="T232" s="186" t="s">
        <v>149</v>
      </c>
      <c r="U232" s="160">
        <v>0.39800000000000002</v>
      </c>
      <c r="V232" s="160">
        <f t="shared" si="79"/>
        <v>0.8</v>
      </c>
      <c r="W232" s="160"/>
      <c r="X232" s="160" t="s">
        <v>150</v>
      </c>
      <c r="Y232" s="149"/>
      <c r="Z232" s="149"/>
      <c r="AA232" s="149"/>
      <c r="AB232" s="149"/>
      <c r="AC232" s="149"/>
      <c r="AD232" s="149"/>
      <c r="AE232" s="149"/>
      <c r="AF232" s="149"/>
      <c r="AG232" s="149" t="s">
        <v>151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80">
        <v>184</v>
      </c>
      <c r="B233" s="181" t="s">
        <v>939</v>
      </c>
      <c r="C233" s="190" t="s">
        <v>940</v>
      </c>
      <c r="D233" s="182" t="s">
        <v>147</v>
      </c>
      <c r="E233" s="183">
        <v>2</v>
      </c>
      <c r="F233" s="184">
        <f t="shared" si="72"/>
        <v>0</v>
      </c>
      <c r="G233" s="184">
        <f t="shared" si="73"/>
        <v>0</v>
      </c>
      <c r="H233" s="185"/>
      <c r="I233" s="184">
        <f t="shared" si="74"/>
        <v>0</v>
      </c>
      <c r="J233" s="185"/>
      <c r="K233" s="184">
        <f t="shared" si="75"/>
        <v>0</v>
      </c>
      <c r="L233" s="184">
        <v>21</v>
      </c>
      <c r="M233" s="184">
        <f t="shared" si="76"/>
        <v>0</v>
      </c>
      <c r="N233" s="183">
        <v>1.4E-3</v>
      </c>
      <c r="O233" s="183">
        <f t="shared" si="77"/>
        <v>0</v>
      </c>
      <c r="P233" s="183">
        <v>0</v>
      </c>
      <c r="Q233" s="183">
        <f t="shared" si="78"/>
        <v>0</v>
      </c>
      <c r="R233" s="184" t="s">
        <v>421</v>
      </c>
      <c r="S233" s="184" t="s">
        <v>148</v>
      </c>
      <c r="T233" s="186" t="s">
        <v>149</v>
      </c>
      <c r="U233" s="160">
        <v>0</v>
      </c>
      <c r="V233" s="160">
        <f t="shared" si="79"/>
        <v>0</v>
      </c>
      <c r="W233" s="160"/>
      <c r="X233" s="160" t="s">
        <v>422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423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80">
        <v>185</v>
      </c>
      <c r="B234" s="181" t="s">
        <v>883</v>
      </c>
      <c r="C234" s="190" t="s">
        <v>884</v>
      </c>
      <c r="D234" s="182" t="s">
        <v>147</v>
      </c>
      <c r="E234" s="183">
        <v>2</v>
      </c>
      <c r="F234" s="184">
        <f t="shared" si="72"/>
        <v>0</v>
      </c>
      <c r="G234" s="184">
        <f t="shared" si="73"/>
        <v>0</v>
      </c>
      <c r="H234" s="185"/>
      <c r="I234" s="184">
        <f t="shared" si="74"/>
        <v>0</v>
      </c>
      <c r="J234" s="185"/>
      <c r="K234" s="184">
        <f t="shared" si="75"/>
        <v>0</v>
      </c>
      <c r="L234" s="184">
        <v>21</v>
      </c>
      <c r="M234" s="184">
        <f t="shared" si="76"/>
        <v>0</v>
      </c>
      <c r="N234" s="183">
        <v>1.2999999999999999E-4</v>
      </c>
      <c r="O234" s="183">
        <f t="shared" si="77"/>
        <v>0</v>
      </c>
      <c r="P234" s="183">
        <v>0</v>
      </c>
      <c r="Q234" s="183">
        <f t="shared" si="78"/>
        <v>0</v>
      </c>
      <c r="R234" s="184"/>
      <c r="S234" s="184" t="s">
        <v>148</v>
      </c>
      <c r="T234" s="186" t="s">
        <v>149</v>
      </c>
      <c r="U234" s="160">
        <v>0.42</v>
      </c>
      <c r="V234" s="160">
        <f t="shared" si="79"/>
        <v>0.84</v>
      </c>
      <c r="W234" s="160"/>
      <c r="X234" s="160" t="s">
        <v>150</v>
      </c>
      <c r="Y234" s="149"/>
      <c r="Z234" s="149"/>
      <c r="AA234" s="149"/>
      <c r="AB234" s="149"/>
      <c r="AC234" s="149"/>
      <c r="AD234" s="149"/>
      <c r="AE234" s="149"/>
      <c r="AF234" s="149"/>
      <c r="AG234" s="149" t="s">
        <v>151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80">
        <v>186</v>
      </c>
      <c r="B235" s="181" t="s">
        <v>941</v>
      </c>
      <c r="C235" s="190" t="s">
        <v>942</v>
      </c>
      <c r="D235" s="182" t="s">
        <v>147</v>
      </c>
      <c r="E235" s="183">
        <v>2</v>
      </c>
      <c r="F235" s="184">
        <f t="shared" si="72"/>
        <v>0</v>
      </c>
      <c r="G235" s="184">
        <f t="shared" si="73"/>
        <v>0</v>
      </c>
      <c r="H235" s="185"/>
      <c r="I235" s="184">
        <f t="shared" si="74"/>
        <v>0</v>
      </c>
      <c r="J235" s="185"/>
      <c r="K235" s="184">
        <f t="shared" si="75"/>
        <v>0</v>
      </c>
      <c r="L235" s="184">
        <v>21</v>
      </c>
      <c r="M235" s="184">
        <f t="shared" si="76"/>
        <v>0</v>
      </c>
      <c r="N235" s="183">
        <v>2.0999999999999999E-3</v>
      </c>
      <c r="O235" s="183">
        <f t="shared" si="77"/>
        <v>0</v>
      </c>
      <c r="P235" s="183">
        <v>0</v>
      </c>
      <c r="Q235" s="183">
        <f t="shared" si="78"/>
        <v>0</v>
      </c>
      <c r="R235" s="184" t="s">
        <v>421</v>
      </c>
      <c r="S235" s="184" t="s">
        <v>148</v>
      </c>
      <c r="T235" s="186" t="s">
        <v>149</v>
      </c>
      <c r="U235" s="160">
        <v>0</v>
      </c>
      <c r="V235" s="160">
        <f t="shared" si="79"/>
        <v>0</v>
      </c>
      <c r="W235" s="160"/>
      <c r="X235" s="160" t="s">
        <v>422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423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80">
        <v>187</v>
      </c>
      <c r="B236" s="181" t="s">
        <v>875</v>
      </c>
      <c r="C236" s="190" t="s">
        <v>876</v>
      </c>
      <c r="D236" s="182" t="s">
        <v>147</v>
      </c>
      <c r="E236" s="183">
        <v>7</v>
      </c>
      <c r="F236" s="184">
        <f t="shared" si="72"/>
        <v>0</v>
      </c>
      <c r="G236" s="184">
        <f t="shared" si="73"/>
        <v>0</v>
      </c>
      <c r="H236" s="185"/>
      <c r="I236" s="184">
        <f t="shared" si="74"/>
        <v>0</v>
      </c>
      <c r="J236" s="185"/>
      <c r="K236" s="184">
        <f t="shared" si="75"/>
        <v>0</v>
      </c>
      <c r="L236" s="184">
        <v>21</v>
      </c>
      <c r="M236" s="184">
        <f t="shared" si="76"/>
        <v>0</v>
      </c>
      <c r="N236" s="183">
        <v>2.0000000000000001E-4</v>
      </c>
      <c r="O236" s="183">
        <f t="shared" si="77"/>
        <v>0</v>
      </c>
      <c r="P236" s="183">
        <v>0</v>
      </c>
      <c r="Q236" s="183">
        <f t="shared" si="78"/>
        <v>0</v>
      </c>
      <c r="R236" s="184"/>
      <c r="S236" s="184" t="s">
        <v>148</v>
      </c>
      <c r="T236" s="186" t="s">
        <v>149</v>
      </c>
      <c r="U236" s="160">
        <v>0.48199999999999998</v>
      </c>
      <c r="V236" s="160">
        <f t="shared" si="79"/>
        <v>3.37</v>
      </c>
      <c r="W236" s="160"/>
      <c r="X236" s="160" t="s">
        <v>150</v>
      </c>
      <c r="Y236" s="149"/>
      <c r="Z236" s="149"/>
      <c r="AA236" s="149"/>
      <c r="AB236" s="149"/>
      <c r="AC236" s="149"/>
      <c r="AD236" s="149"/>
      <c r="AE236" s="149"/>
      <c r="AF236" s="149"/>
      <c r="AG236" s="149" t="s">
        <v>151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80">
        <v>188</v>
      </c>
      <c r="B237" s="181" t="s">
        <v>943</v>
      </c>
      <c r="C237" s="190" t="s">
        <v>944</v>
      </c>
      <c r="D237" s="182" t="s">
        <v>147</v>
      </c>
      <c r="E237" s="183">
        <v>7</v>
      </c>
      <c r="F237" s="184">
        <f t="shared" si="72"/>
        <v>0</v>
      </c>
      <c r="G237" s="184">
        <f t="shared" si="73"/>
        <v>0</v>
      </c>
      <c r="H237" s="185"/>
      <c r="I237" s="184">
        <f t="shared" si="74"/>
        <v>0</v>
      </c>
      <c r="J237" s="185"/>
      <c r="K237" s="184">
        <f t="shared" si="75"/>
        <v>0</v>
      </c>
      <c r="L237" s="184">
        <v>21</v>
      </c>
      <c r="M237" s="184">
        <f t="shared" si="76"/>
        <v>0</v>
      </c>
      <c r="N237" s="183">
        <v>2.7000000000000001E-3</v>
      </c>
      <c r="O237" s="183">
        <f t="shared" si="77"/>
        <v>0.02</v>
      </c>
      <c r="P237" s="183">
        <v>0</v>
      </c>
      <c r="Q237" s="183">
        <f t="shared" si="78"/>
        <v>0</v>
      </c>
      <c r="R237" s="184" t="s">
        <v>421</v>
      </c>
      <c r="S237" s="184" t="s">
        <v>148</v>
      </c>
      <c r="T237" s="186" t="s">
        <v>149</v>
      </c>
      <c r="U237" s="160">
        <v>0</v>
      </c>
      <c r="V237" s="160">
        <f t="shared" si="79"/>
        <v>0</v>
      </c>
      <c r="W237" s="160"/>
      <c r="X237" s="160" t="s">
        <v>422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423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80">
        <v>189</v>
      </c>
      <c r="B238" s="181" t="s">
        <v>945</v>
      </c>
      <c r="C238" s="190" t="s">
        <v>946</v>
      </c>
      <c r="D238" s="182" t="s">
        <v>147</v>
      </c>
      <c r="E238" s="183">
        <v>2</v>
      </c>
      <c r="F238" s="184">
        <f t="shared" si="72"/>
        <v>0</v>
      </c>
      <c r="G238" s="184">
        <f t="shared" si="73"/>
        <v>0</v>
      </c>
      <c r="H238" s="185"/>
      <c r="I238" s="184">
        <f t="shared" si="74"/>
        <v>0</v>
      </c>
      <c r="J238" s="185"/>
      <c r="K238" s="184">
        <f t="shared" si="75"/>
        <v>0</v>
      </c>
      <c r="L238" s="184">
        <v>21</v>
      </c>
      <c r="M238" s="184">
        <f t="shared" si="76"/>
        <v>0</v>
      </c>
      <c r="N238" s="183">
        <v>3.1E-4</v>
      </c>
      <c r="O238" s="183">
        <f t="shared" si="77"/>
        <v>0</v>
      </c>
      <c r="P238" s="183">
        <v>0</v>
      </c>
      <c r="Q238" s="183">
        <f t="shared" si="78"/>
        <v>0</v>
      </c>
      <c r="R238" s="184"/>
      <c r="S238" s="184" t="s">
        <v>148</v>
      </c>
      <c r="T238" s="186" t="s">
        <v>149</v>
      </c>
      <c r="U238" s="160">
        <v>1.208</v>
      </c>
      <c r="V238" s="160">
        <f t="shared" si="79"/>
        <v>2.42</v>
      </c>
      <c r="W238" s="160"/>
      <c r="X238" s="160" t="s">
        <v>150</v>
      </c>
      <c r="Y238" s="149"/>
      <c r="Z238" s="149"/>
      <c r="AA238" s="149"/>
      <c r="AB238" s="149"/>
      <c r="AC238" s="149"/>
      <c r="AD238" s="149"/>
      <c r="AE238" s="149"/>
      <c r="AF238" s="149"/>
      <c r="AG238" s="149" t="s">
        <v>151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80">
        <v>190</v>
      </c>
      <c r="B239" s="181" t="s">
        <v>947</v>
      </c>
      <c r="C239" s="190" t="s">
        <v>948</v>
      </c>
      <c r="D239" s="182" t="s">
        <v>147</v>
      </c>
      <c r="E239" s="183">
        <v>2</v>
      </c>
      <c r="F239" s="184">
        <f t="shared" si="72"/>
        <v>0</v>
      </c>
      <c r="G239" s="184">
        <f t="shared" si="73"/>
        <v>0</v>
      </c>
      <c r="H239" s="185"/>
      <c r="I239" s="184">
        <f t="shared" si="74"/>
        <v>0</v>
      </c>
      <c r="J239" s="185"/>
      <c r="K239" s="184">
        <f t="shared" si="75"/>
        <v>0</v>
      </c>
      <c r="L239" s="184">
        <v>21</v>
      </c>
      <c r="M239" s="184">
        <f t="shared" si="76"/>
        <v>0</v>
      </c>
      <c r="N239" s="183">
        <v>6.0000000000000001E-3</v>
      </c>
      <c r="O239" s="183">
        <f t="shared" si="77"/>
        <v>0.01</v>
      </c>
      <c r="P239" s="183">
        <v>0</v>
      </c>
      <c r="Q239" s="183">
        <f t="shared" si="78"/>
        <v>0</v>
      </c>
      <c r="R239" s="184" t="s">
        <v>421</v>
      </c>
      <c r="S239" s="184" t="s">
        <v>148</v>
      </c>
      <c r="T239" s="186" t="s">
        <v>149</v>
      </c>
      <c r="U239" s="160">
        <v>0</v>
      </c>
      <c r="V239" s="160">
        <f t="shared" si="79"/>
        <v>0</v>
      </c>
      <c r="W239" s="160"/>
      <c r="X239" s="160" t="s">
        <v>422</v>
      </c>
      <c r="Y239" s="149"/>
      <c r="Z239" s="149"/>
      <c r="AA239" s="149"/>
      <c r="AB239" s="149"/>
      <c r="AC239" s="149"/>
      <c r="AD239" s="149"/>
      <c r="AE239" s="149"/>
      <c r="AF239" s="149"/>
      <c r="AG239" s="149" t="s">
        <v>423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80">
        <v>191</v>
      </c>
      <c r="B240" s="181" t="s">
        <v>949</v>
      </c>
      <c r="C240" s="190" t="s">
        <v>950</v>
      </c>
      <c r="D240" s="182" t="s">
        <v>147</v>
      </c>
      <c r="E240" s="183">
        <v>2</v>
      </c>
      <c r="F240" s="184">
        <f t="shared" si="72"/>
        <v>0</v>
      </c>
      <c r="G240" s="184">
        <f t="shared" si="73"/>
        <v>0</v>
      </c>
      <c r="H240" s="185"/>
      <c r="I240" s="184">
        <f t="shared" si="74"/>
        <v>0</v>
      </c>
      <c r="J240" s="185"/>
      <c r="K240" s="184">
        <f t="shared" si="75"/>
        <v>0</v>
      </c>
      <c r="L240" s="184">
        <v>21</v>
      </c>
      <c r="M240" s="184">
        <f t="shared" si="76"/>
        <v>0</v>
      </c>
      <c r="N240" s="183">
        <v>4.0999999999999999E-4</v>
      </c>
      <c r="O240" s="183">
        <f t="shared" si="77"/>
        <v>0</v>
      </c>
      <c r="P240" s="183">
        <v>0</v>
      </c>
      <c r="Q240" s="183">
        <f t="shared" si="78"/>
        <v>0</v>
      </c>
      <c r="R240" s="184"/>
      <c r="S240" s="184" t="s">
        <v>148</v>
      </c>
      <c r="T240" s="186" t="s">
        <v>149</v>
      </c>
      <c r="U240" s="160">
        <v>1.3220000000000001</v>
      </c>
      <c r="V240" s="160">
        <f t="shared" si="79"/>
        <v>2.64</v>
      </c>
      <c r="W240" s="160"/>
      <c r="X240" s="160" t="s">
        <v>150</v>
      </c>
      <c r="Y240" s="149"/>
      <c r="Z240" s="149"/>
      <c r="AA240" s="149"/>
      <c r="AB240" s="149"/>
      <c r="AC240" s="149"/>
      <c r="AD240" s="149"/>
      <c r="AE240" s="149"/>
      <c r="AF240" s="149"/>
      <c r="AG240" s="149" t="s">
        <v>151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73">
        <v>192</v>
      </c>
      <c r="B241" s="174" t="s">
        <v>951</v>
      </c>
      <c r="C241" s="191" t="s">
        <v>952</v>
      </c>
      <c r="D241" s="175" t="s">
        <v>147</v>
      </c>
      <c r="E241" s="176">
        <v>2</v>
      </c>
      <c r="F241" s="177">
        <f t="shared" si="72"/>
        <v>0</v>
      </c>
      <c r="G241" s="177">
        <f t="shared" si="73"/>
        <v>0</v>
      </c>
      <c r="H241" s="178"/>
      <c r="I241" s="177">
        <f t="shared" si="74"/>
        <v>0</v>
      </c>
      <c r="J241" s="178"/>
      <c r="K241" s="177">
        <f t="shared" si="75"/>
        <v>0</v>
      </c>
      <c r="L241" s="177">
        <v>21</v>
      </c>
      <c r="M241" s="177">
        <f t="shared" si="76"/>
        <v>0</v>
      </c>
      <c r="N241" s="176">
        <v>9.7000000000000003E-3</v>
      </c>
      <c r="O241" s="176">
        <f t="shared" si="77"/>
        <v>0.02</v>
      </c>
      <c r="P241" s="176">
        <v>0</v>
      </c>
      <c r="Q241" s="176">
        <f t="shared" si="78"/>
        <v>0</v>
      </c>
      <c r="R241" s="177" t="s">
        <v>421</v>
      </c>
      <c r="S241" s="177" t="s">
        <v>148</v>
      </c>
      <c r="T241" s="179" t="s">
        <v>149</v>
      </c>
      <c r="U241" s="160">
        <v>0</v>
      </c>
      <c r="V241" s="160">
        <f t="shared" si="79"/>
        <v>0</v>
      </c>
      <c r="W241" s="160"/>
      <c r="X241" s="160" t="s">
        <v>422</v>
      </c>
      <c r="Y241" s="149"/>
      <c r="Z241" s="149"/>
      <c r="AA241" s="149"/>
      <c r="AB241" s="149"/>
      <c r="AC241" s="149"/>
      <c r="AD241" s="149"/>
      <c r="AE241" s="149"/>
      <c r="AF241" s="149"/>
      <c r="AG241" s="149" t="s">
        <v>423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56">
        <v>193</v>
      </c>
      <c r="B242" s="157" t="s">
        <v>953</v>
      </c>
      <c r="C242" s="194" t="s">
        <v>954</v>
      </c>
      <c r="D242" s="158" t="s">
        <v>0</v>
      </c>
      <c r="E242" s="187"/>
      <c r="F242" s="160">
        <f t="shared" si="72"/>
        <v>0</v>
      </c>
      <c r="G242" s="160">
        <f t="shared" si="73"/>
        <v>0</v>
      </c>
      <c r="H242" s="161"/>
      <c r="I242" s="160">
        <f t="shared" si="74"/>
        <v>0</v>
      </c>
      <c r="J242" s="161"/>
      <c r="K242" s="160">
        <f t="shared" si="75"/>
        <v>0</v>
      </c>
      <c r="L242" s="160">
        <v>21</v>
      </c>
      <c r="M242" s="160">
        <f t="shared" si="76"/>
        <v>0</v>
      </c>
      <c r="N242" s="159">
        <v>0</v>
      </c>
      <c r="O242" s="159">
        <f t="shared" si="77"/>
        <v>0</v>
      </c>
      <c r="P242" s="159">
        <v>0</v>
      </c>
      <c r="Q242" s="159">
        <f t="shared" si="78"/>
        <v>0</v>
      </c>
      <c r="R242" s="160"/>
      <c r="S242" s="160" t="s">
        <v>148</v>
      </c>
      <c r="T242" s="160" t="s">
        <v>149</v>
      </c>
      <c r="U242" s="160">
        <v>0</v>
      </c>
      <c r="V242" s="160">
        <f t="shared" si="79"/>
        <v>0</v>
      </c>
      <c r="W242" s="160"/>
      <c r="X242" s="160" t="s">
        <v>512</v>
      </c>
      <c r="Y242" s="149"/>
      <c r="Z242" s="149"/>
      <c r="AA242" s="149"/>
      <c r="AB242" s="149"/>
      <c r="AC242" s="149"/>
      <c r="AD242" s="149"/>
      <c r="AE242" s="149"/>
      <c r="AF242" s="149"/>
      <c r="AG242" s="149" t="s">
        <v>513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x14ac:dyDescent="0.2">
      <c r="A243" s="167" t="s">
        <v>143</v>
      </c>
      <c r="B243" s="168" t="s">
        <v>106</v>
      </c>
      <c r="C243" s="189" t="s">
        <v>107</v>
      </c>
      <c r="D243" s="169"/>
      <c r="E243" s="170"/>
      <c r="F243" s="171"/>
      <c r="G243" s="171">
        <f>SUMIF(AG244:AG253,"&lt;&gt;NOR",G244:G253)</f>
        <v>0</v>
      </c>
      <c r="H243" s="171"/>
      <c r="I243" s="171">
        <f>SUM(I244:I253)</f>
        <v>0</v>
      </c>
      <c r="J243" s="171"/>
      <c r="K243" s="171">
        <f>SUM(K244:K253)</f>
        <v>0</v>
      </c>
      <c r="L243" s="171"/>
      <c r="M243" s="171">
        <f>SUM(M244:M253)</f>
        <v>0</v>
      </c>
      <c r="N243" s="170"/>
      <c r="O243" s="170">
        <f>SUM(O244:O253)</f>
        <v>1.01</v>
      </c>
      <c r="P243" s="170"/>
      <c r="Q243" s="170">
        <f>SUM(Q244:Q253)</f>
        <v>0</v>
      </c>
      <c r="R243" s="171"/>
      <c r="S243" s="171"/>
      <c r="T243" s="172"/>
      <c r="U243" s="166"/>
      <c r="V243" s="166">
        <f>SUM(V244:V253)</f>
        <v>185.05</v>
      </c>
      <c r="W243" s="166"/>
      <c r="X243" s="166"/>
      <c r="AG243" t="s">
        <v>144</v>
      </c>
    </row>
    <row r="244" spans="1:60" ht="22.5" outlineLevel="1" x14ac:dyDescent="0.2">
      <c r="A244" s="180">
        <v>194</v>
      </c>
      <c r="B244" s="181" t="s">
        <v>955</v>
      </c>
      <c r="C244" s="190" t="s">
        <v>956</v>
      </c>
      <c r="D244" s="182" t="s">
        <v>636</v>
      </c>
      <c r="E244" s="183">
        <v>180</v>
      </c>
      <c r="F244" s="184">
        <f t="shared" ref="F244:F253" si="80">H244+J244</f>
        <v>0</v>
      </c>
      <c r="G244" s="184">
        <f t="shared" ref="G244:G253" si="81">ROUND(E244*F244,2)</f>
        <v>0</v>
      </c>
      <c r="H244" s="185"/>
      <c r="I244" s="184">
        <f t="shared" ref="I244:I253" si="82">ROUND(E244*H244,2)</f>
        <v>0</v>
      </c>
      <c r="J244" s="185"/>
      <c r="K244" s="184">
        <f t="shared" ref="K244:K253" si="83">ROUND(E244*J244,2)</f>
        <v>0</v>
      </c>
      <c r="L244" s="184">
        <v>21</v>
      </c>
      <c r="M244" s="184">
        <f t="shared" ref="M244:M253" si="84">G244*(1+L244/100)</f>
        <v>0</v>
      </c>
      <c r="N244" s="183">
        <v>6.0000000000000002E-5</v>
      </c>
      <c r="O244" s="183">
        <f t="shared" ref="O244:O253" si="85">ROUND(E244*N244,2)</f>
        <v>0.01</v>
      </c>
      <c r="P244" s="183">
        <v>0</v>
      </c>
      <c r="Q244" s="183">
        <f t="shared" ref="Q244:Q253" si="86">ROUND(E244*P244,2)</f>
        <v>0</v>
      </c>
      <c r="R244" s="184"/>
      <c r="S244" s="184" t="s">
        <v>148</v>
      </c>
      <c r="T244" s="186" t="s">
        <v>149</v>
      </c>
      <c r="U244" s="160">
        <v>0.42599999999999999</v>
      </c>
      <c r="V244" s="160">
        <f t="shared" ref="V244:V253" si="87">ROUND(E244*U244,2)</f>
        <v>76.680000000000007</v>
      </c>
      <c r="W244" s="160"/>
      <c r="X244" s="160" t="s">
        <v>150</v>
      </c>
      <c r="Y244" s="149"/>
      <c r="Z244" s="149"/>
      <c r="AA244" s="149"/>
      <c r="AB244" s="149"/>
      <c r="AC244" s="149"/>
      <c r="AD244" s="149"/>
      <c r="AE244" s="149"/>
      <c r="AF244" s="149"/>
      <c r="AG244" s="149" t="s">
        <v>151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80">
        <v>195</v>
      </c>
      <c r="B245" s="181" t="s">
        <v>957</v>
      </c>
      <c r="C245" s="190" t="s">
        <v>958</v>
      </c>
      <c r="D245" s="182" t="s">
        <v>636</v>
      </c>
      <c r="E245" s="183">
        <v>180</v>
      </c>
      <c r="F245" s="184">
        <f t="shared" si="80"/>
        <v>0</v>
      </c>
      <c r="G245" s="184">
        <f t="shared" si="81"/>
        <v>0</v>
      </c>
      <c r="H245" s="185"/>
      <c r="I245" s="184">
        <f t="shared" si="82"/>
        <v>0</v>
      </c>
      <c r="J245" s="185"/>
      <c r="K245" s="184">
        <f t="shared" si="83"/>
        <v>0</v>
      </c>
      <c r="L245" s="184">
        <v>21</v>
      </c>
      <c r="M245" s="184">
        <f t="shared" si="84"/>
        <v>0</v>
      </c>
      <c r="N245" s="183">
        <v>1E-3</v>
      </c>
      <c r="O245" s="183">
        <f t="shared" si="85"/>
        <v>0.18</v>
      </c>
      <c r="P245" s="183">
        <v>0</v>
      </c>
      <c r="Q245" s="183">
        <f t="shared" si="86"/>
        <v>0</v>
      </c>
      <c r="R245" s="184" t="s">
        <v>421</v>
      </c>
      <c r="S245" s="184" t="s">
        <v>148</v>
      </c>
      <c r="T245" s="186" t="s">
        <v>149</v>
      </c>
      <c r="U245" s="160">
        <v>0</v>
      </c>
      <c r="V245" s="160">
        <f t="shared" si="87"/>
        <v>0</v>
      </c>
      <c r="W245" s="160"/>
      <c r="X245" s="160" t="s">
        <v>422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423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80">
        <v>196</v>
      </c>
      <c r="B246" s="181" t="s">
        <v>959</v>
      </c>
      <c r="C246" s="190" t="s">
        <v>960</v>
      </c>
      <c r="D246" s="182" t="s">
        <v>636</v>
      </c>
      <c r="E246" s="183">
        <v>21</v>
      </c>
      <c r="F246" s="184">
        <f t="shared" si="80"/>
        <v>0</v>
      </c>
      <c r="G246" s="184">
        <f t="shared" si="81"/>
        <v>0</v>
      </c>
      <c r="H246" s="185"/>
      <c r="I246" s="184">
        <f t="shared" si="82"/>
        <v>0</v>
      </c>
      <c r="J246" s="185"/>
      <c r="K246" s="184">
        <f t="shared" si="83"/>
        <v>0</v>
      </c>
      <c r="L246" s="184">
        <v>21</v>
      </c>
      <c r="M246" s="184">
        <f t="shared" si="84"/>
        <v>0</v>
      </c>
      <c r="N246" s="183">
        <v>0</v>
      </c>
      <c r="O246" s="183">
        <f t="shared" si="85"/>
        <v>0</v>
      </c>
      <c r="P246" s="183">
        <v>0</v>
      </c>
      <c r="Q246" s="183">
        <f t="shared" si="86"/>
        <v>0</v>
      </c>
      <c r="R246" s="184"/>
      <c r="S246" s="184" t="s">
        <v>148</v>
      </c>
      <c r="T246" s="186" t="s">
        <v>149</v>
      </c>
      <c r="U246" s="160">
        <v>7.4399999999999994E-2</v>
      </c>
      <c r="V246" s="160">
        <f t="shared" si="87"/>
        <v>1.56</v>
      </c>
      <c r="W246" s="160"/>
      <c r="X246" s="160" t="s">
        <v>150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151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80">
        <v>197</v>
      </c>
      <c r="B247" s="181" t="s">
        <v>961</v>
      </c>
      <c r="C247" s="190" t="s">
        <v>962</v>
      </c>
      <c r="D247" s="182" t="s">
        <v>636</v>
      </c>
      <c r="E247" s="183">
        <v>21</v>
      </c>
      <c r="F247" s="184">
        <f t="shared" si="80"/>
        <v>0</v>
      </c>
      <c r="G247" s="184">
        <f t="shared" si="81"/>
        <v>0</v>
      </c>
      <c r="H247" s="185"/>
      <c r="I247" s="184">
        <f t="shared" si="82"/>
        <v>0</v>
      </c>
      <c r="J247" s="185"/>
      <c r="K247" s="184">
        <f t="shared" si="83"/>
        <v>0</v>
      </c>
      <c r="L247" s="184">
        <v>21</v>
      </c>
      <c r="M247" s="184">
        <f t="shared" si="84"/>
        <v>0</v>
      </c>
      <c r="N247" s="183">
        <v>1.9000000000000001E-4</v>
      </c>
      <c r="O247" s="183">
        <f t="shared" si="85"/>
        <v>0</v>
      </c>
      <c r="P247" s="183">
        <v>0</v>
      </c>
      <c r="Q247" s="183">
        <f t="shared" si="86"/>
        <v>0</v>
      </c>
      <c r="R247" s="184"/>
      <c r="S247" s="184" t="s">
        <v>148</v>
      </c>
      <c r="T247" s="186" t="s">
        <v>149</v>
      </c>
      <c r="U247" s="160">
        <v>0.12620000000000001</v>
      </c>
      <c r="V247" s="160">
        <f t="shared" si="87"/>
        <v>2.65</v>
      </c>
      <c r="W247" s="160"/>
      <c r="X247" s="160" t="s">
        <v>150</v>
      </c>
      <c r="Y247" s="149"/>
      <c r="Z247" s="149"/>
      <c r="AA247" s="149"/>
      <c r="AB247" s="149"/>
      <c r="AC247" s="149"/>
      <c r="AD247" s="149"/>
      <c r="AE247" s="149"/>
      <c r="AF247" s="149"/>
      <c r="AG247" s="149" t="s">
        <v>151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80">
        <v>198</v>
      </c>
      <c r="B248" s="181" t="s">
        <v>963</v>
      </c>
      <c r="C248" s="190" t="s">
        <v>964</v>
      </c>
      <c r="D248" s="182" t="s">
        <v>965</v>
      </c>
      <c r="E248" s="183">
        <v>10</v>
      </c>
      <c r="F248" s="184">
        <f t="shared" si="80"/>
        <v>0</v>
      </c>
      <c r="G248" s="184">
        <f t="shared" si="81"/>
        <v>0</v>
      </c>
      <c r="H248" s="185"/>
      <c r="I248" s="184">
        <f t="shared" si="82"/>
        <v>0</v>
      </c>
      <c r="J248" s="185"/>
      <c r="K248" s="184">
        <f t="shared" si="83"/>
        <v>0</v>
      </c>
      <c r="L248" s="184">
        <v>21</v>
      </c>
      <c r="M248" s="184">
        <f t="shared" si="84"/>
        <v>0</v>
      </c>
      <c r="N248" s="183">
        <v>2.0999999999999999E-3</v>
      </c>
      <c r="O248" s="183">
        <f t="shared" si="85"/>
        <v>0.02</v>
      </c>
      <c r="P248" s="183">
        <v>0</v>
      </c>
      <c r="Q248" s="183">
        <f t="shared" si="86"/>
        <v>0</v>
      </c>
      <c r="R248" s="184" t="s">
        <v>421</v>
      </c>
      <c r="S248" s="184" t="s">
        <v>966</v>
      </c>
      <c r="T248" s="186" t="s">
        <v>966</v>
      </c>
      <c r="U248" s="160">
        <v>0</v>
      </c>
      <c r="V248" s="160">
        <f t="shared" si="87"/>
        <v>0</v>
      </c>
      <c r="W248" s="160"/>
      <c r="X248" s="160" t="s">
        <v>422</v>
      </c>
      <c r="Y248" s="149"/>
      <c r="Z248" s="149"/>
      <c r="AA248" s="149"/>
      <c r="AB248" s="149"/>
      <c r="AC248" s="149"/>
      <c r="AD248" s="149"/>
      <c r="AE248" s="149"/>
      <c r="AF248" s="149"/>
      <c r="AG248" s="149" t="s">
        <v>423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80">
        <v>199</v>
      </c>
      <c r="B249" s="181" t="s">
        <v>967</v>
      </c>
      <c r="C249" s="190" t="s">
        <v>968</v>
      </c>
      <c r="D249" s="182" t="s">
        <v>636</v>
      </c>
      <c r="E249" s="183">
        <v>700</v>
      </c>
      <c r="F249" s="184">
        <f t="shared" si="80"/>
        <v>0</v>
      </c>
      <c r="G249" s="184">
        <f t="shared" si="81"/>
        <v>0</v>
      </c>
      <c r="H249" s="185"/>
      <c r="I249" s="184">
        <f t="shared" si="82"/>
        <v>0</v>
      </c>
      <c r="J249" s="185"/>
      <c r="K249" s="184">
        <f t="shared" si="83"/>
        <v>0</v>
      </c>
      <c r="L249" s="184">
        <v>21</v>
      </c>
      <c r="M249" s="184">
        <f t="shared" si="84"/>
        <v>0</v>
      </c>
      <c r="N249" s="183">
        <v>0</v>
      </c>
      <c r="O249" s="183">
        <f t="shared" si="85"/>
        <v>0</v>
      </c>
      <c r="P249" s="183">
        <v>0</v>
      </c>
      <c r="Q249" s="183">
        <f t="shared" si="86"/>
        <v>0</v>
      </c>
      <c r="R249" s="184"/>
      <c r="S249" s="184" t="s">
        <v>148</v>
      </c>
      <c r="T249" s="186" t="s">
        <v>149</v>
      </c>
      <c r="U249" s="160">
        <v>5.5E-2</v>
      </c>
      <c r="V249" s="160">
        <f t="shared" si="87"/>
        <v>38.5</v>
      </c>
      <c r="W249" s="160"/>
      <c r="X249" s="160" t="s">
        <v>150</v>
      </c>
      <c r="Y249" s="149"/>
      <c r="Z249" s="149"/>
      <c r="AA249" s="149"/>
      <c r="AB249" s="149"/>
      <c r="AC249" s="149"/>
      <c r="AD249" s="149"/>
      <c r="AE249" s="149"/>
      <c r="AF249" s="149"/>
      <c r="AG249" s="149" t="s">
        <v>151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80">
        <v>200</v>
      </c>
      <c r="B250" s="181" t="s">
        <v>969</v>
      </c>
      <c r="C250" s="190" t="s">
        <v>970</v>
      </c>
      <c r="D250" s="182" t="s">
        <v>636</v>
      </c>
      <c r="E250" s="183">
        <v>700</v>
      </c>
      <c r="F250" s="184">
        <f t="shared" si="80"/>
        <v>0</v>
      </c>
      <c r="G250" s="184">
        <f t="shared" si="81"/>
        <v>0</v>
      </c>
      <c r="H250" s="185"/>
      <c r="I250" s="184">
        <f t="shared" si="82"/>
        <v>0</v>
      </c>
      <c r="J250" s="185"/>
      <c r="K250" s="184">
        <f t="shared" si="83"/>
        <v>0</v>
      </c>
      <c r="L250" s="184">
        <v>21</v>
      </c>
      <c r="M250" s="184">
        <f t="shared" si="84"/>
        <v>0</v>
      </c>
      <c r="N250" s="183">
        <v>1.4999999999999999E-4</v>
      </c>
      <c r="O250" s="183">
        <f t="shared" si="85"/>
        <v>0.11</v>
      </c>
      <c r="P250" s="183">
        <v>0</v>
      </c>
      <c r="Q250" s="183">
        <f t="shared" si="86"/>
        <v>0</v>
      </c>
      <c r="R250" s="184"/>
      <c r="S250" s="184" t="s">
        <v>148</v>
      </c>
      <c r="T250" s="186" t="s">
        <v>149</v>
      </c>
      <c r="U250" s="160">
        <v>9.3799999999999994E-2</v>
      </c>
      <c r="V250" s="160">
        <f t="shared" si="87"/>
        <v>65.66</v>
      </c>
      <c r="W250" s="160"/>
      <c r="X250" s="160" t="s">
        <v>150</v>
      </c>
      <c r="Y250" s="149"/>
      <c r="Z250" s="149"/>
      <c r="AA250" s="149"/>
      <c r="AB250" s="149"/>
      <c r="AC250" s="149"/>
      <c r="AD250" s="149"/>
      <c r="AE250" s="149"/>
      <c r="AF250" s="149"/>
      <c r="AG250" s="149" t="s">
        <v>151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ht="22.5" outlineLevel="1" x14ac:dyDescent="0.2">
      <c r="A251" s="180">
        <v>201</v>
      </c>
      <c r="B251" s="181" t="s">
        <v>971</v>
      </c>
      <c r="C251" s="190" t="s">
        <v>972</v>
      </c>
      <c r="D251" s="182" t="s">
        <v>965</v>
      </c>
      <c r="E251" s="183">
        <v>30</v>
      </c>
      <c r="F251" s="184">
        <f t="shared" si="80"/>
        <v>0</v>
      </c>
      <c r="G251" s="184">
        <f t="shared" si="81"/>
        <v>0</v>
      </c>
      <c r="H251" s="185"/>
      <c r="I251" s="184">
        <f t="shared" si="82"/>
        <v>0</v>
      </c>
      <c r="J251" s="185"/>
      <c r="K251" s="184">
        <f t="shared" si="83"/>
        <v>0</v>
      </c>
      <c r="L251" s="184">
        <v>21</v>
      </c>
      <c r="M251" s="184">
        <f t="shared" si="84"/>
        <v>0</v>
      </c>
      <c r="N251" s="183">
        <v>2.3099999999999999E-2</v>
      </c>
      <c r="O251" s="183">
        <f t="shared" si="85"/>
        <v>0.69</v>
      </c>
      <c r="P251" s="183">
        <v>0</v>
      </c>
      <c r="Q251" s="183">
        <f t="shared" si="86"/>
        <v>0</v>
      </c>
      <c r="R251" s="184" t="s">
        <v>421</v>
      </c>
      <c r="S251" s="184" t="s">
        <v>973</v>
      </c>
      <c r="T251" s="186" t="s">
        <v>370</v>
      </c>
      <c r="U251" s="160">
        <v>0</v>
      </c>
      <c r="V251" s="160">
        <f t="shared" si="87"/>
        <v>0</v>
      </c>
      <c r="W251" s="160"/>
      <c r="X251" s="160" t="s">
        <v>422</v>
      </c>
      <c r="Y251" s="149"/>
      <c r="Z251" s="149"/>
      <c r="AA251" s="149"/>
      <c r="AB251" s="149"/>
      <c r="AC251" s="149"/>
      <c r="AD251" s="149"/>
      <c r="AE251" s="149"/>
      <c r="AF251" s="149"/>
      <c r="AG251" s="149" t="s">
        <v>423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73">
        <v>202</v>
      </c>
      <c r="B252" s="174" t="s">
        <v>974</v>
      </c>
      <c r="C252" s="191" t="s">
        <v>975</v>
      </c>
      <c r="D252" s="175" t="s">
        <v>147</v>
      </c>
      <c r="E252" s="176">
        <v>6</v>
      </c>
      <c r="F252" s="177">
        <f t="shared" si="80"/>
        <v>0</v>
      </c>
      <c r="G252" s="177">
        <f t="shared" si="81"/>
        <v>0</v>
      </c>
      <c r="H252" s="178"/>
      <c r="I252" s="177">
        <f t="shared" si="82"/>
        <v>0</v>
      </c>
      <c r="J252" s="178"/>
      <c r="K252" s="177">
        <f t="shared" si="83"/>
        <v>0</v>
      </c>
      <c r="L252" s="177">
        <v>21</v>
      </c>
      <c r="M252" s="177">
        <f t="shared" si="84"/>
        <v>0</v>
      </c>
      <c r="N252" s="176">
        <v>5.9999999999999995E-4</v>
      </c>
      <c r="O252" s="176">
        <f t="shared" si="85"/>
        <v>0</v>
      </c>
      <c r="P252" s="176">
        <v>0</v>
      </c>
      <c r="Q252" s="176">
        <f t="shared" si="86"/>
        <v>0</v>
      </c>
      <c r="R252" s="177" t="s">
        <v>421</v>
      </c>
      <c r="S252" s="177" t="s">
        <v>966</v>
      </c>
      <c r="T252" s="179" t="s">
        <v>966</v>
      </c>
      <c r="U252" s="160">
        <v>0</v>
      </c>
      <c r="V252" s="160">
        <f t="shared" si="87"/>
        <v>0</v>
      </c>
      <c r="W252" s="160"/>
      <c r="X252" s="160" t="s">
        <v>422</v>
      </c>
      <c r="Y252" s="149"/>
      <c r="Z252" s="149"/>
      <c r="AA252" s="149"/>
      <c r="AB252" s="149"/>
      <c r="AC252" s="149"/>
      <c r="AD252" s="149"/>
      <c r="AE252" s="149"/>
      <c r="AF252" s="149"/>
      <c r="AG252" s="149" t="s">
        <v>423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>
        <v>203</v>
      </c>
      <c r="B253" s="157" t="s">
        <v>976</v>
      </c>
      <c r="C253" s="194" t="s">
        <v>977</v>
      </c>
      <c r="D253" s="158" t="s">
        <v>0</v>
      </c>
      <c r="E253" s="187"/>
      <c r="F253" s="160">
        <f t="shared" si="80"/>
        <v>0</v>
      </c>
      <c r="G253" s="160">
        <f t="shared" si="81"/>
        <v>0</v>
      </c>
      <c r="H253" s="161"/>
      <c r="I253" s="160">
        <f t="shared" si="82"/>
        <v>0</v>
      </c>
      <c r="J253" s="161"/>
      <c r="K253" s="160">
        <f t="shared" si="83"/>
        <v>0</v>
      </c>
      <c r="L253" s="160">
        <v>21</v>
      </c>
      <c r="M253" s="160">
        <f t="shared" si="84"/>
        <v>0</v>
      </c>
      <c r="N253" s="159">
        <v>0</v>
      </c>
      <c r="O253" s="159">
        <f t="shared" si="85"/>
        <v>0</v>
      </c>
      <c r="P253" s="159">
        <v>0</v>
      </c>
      <c r="Q253" s="159">
        <f t="shared" si="86"/>
        <v>0</v>
      </c>
      <c r="R253" s="160"/>
      <c r="S253" s="160" t="s">
        <v>148</v>
      </c>
      <c r="T253" s="160" t="s">
        <v>149</v>
      </c>
      <c r="U253" s="160">
        <v>0</v>
      </c>
      <c r="V253" s="160">
        <f t="shared" si="87"/>
        <v>0</v>
      </c>
      <c r="W253" s="160"/>
      <c r="X253" s="160" t="s">
        <v>512</v>
      </c>
      <c r="Y253" s="149"/>
      <c r="Z253" s="149"/>
      <c r="AA253" s="149"/>
      <c r="AB253" s="149"/>
      <c r="AC253" s="149"/>
      <c r="AD253" s="149"/>
      <c r="AE253" s="149"/>
      <c r="AF253" s="149"/>
      <c r="AG253" s="149" t="s">
        <v>513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x14ac:dyDescent="0.2">
      <c r="A254" s="167" t="s">
        <v>143</v>
      </c>
      <c r="B254" s="168" t="s">
        <v>108</v>
      </c>
      <c r="C254" s="189" t="s">
        <v>109</v>
      </c>
      <c r="D254" s="169"/>
      <c r="E254" s="170"/>
      <c r="F254" s="171"/>
      <c r="G254" s="171">
        <f>SUMIF(AG255:AG260,"&lt;&gt;NOR",G255:G260)</f>
        <v>0</v>
      </c>
      <c r="H254" s="171"/>
      <c r="I254" s="171">
        <f>SUM(I255:I260)</f>
        <v>0</v>
      </c>
      <c r="J254" s="171"/>
      <c r="K254" s="171">
        <f>SUM(K255:K260)</f>
        <v>0</v>
      </c>
      <c r="L254" s="171"/>
      <c r="M254" s="171">
        <f>SUM(M255:M260)</f>
        <v>0</v>
      </c>
      <c r="N254" s="170"/>
      <c r="O254" s="170">
        <f>SUM(O255:O260)</f>
        <v>0.01</v>
      </c>
      <c r="P254" s="170"/>
      <c r="Q254" s="170">
        <f>SUM(Q255:Q260)</f>
        <v>0</v>
      </c>
      <c r="R254" s="171"/>
      <c r="S254" s="171"/>
      <c r="T254" s="172"/>
      <c r="U254" s="166"/>
      <c r="V254" s="166">
        <f>SUM(V255:V260)</f>
        <v>27.730000000000004</v>
      </c>
      <c r="W254" s="166"/>
      <c r="X254" s="166"/>
      <c r="AG254" t="s">
        <v>144</v>
      </c>
    </row>
    <row r="255" spans="1:60" ht="22.5" outlineLevel="1" x14ac:dyDescent="0.2">
      <c r="A255" s="180">
        <v>204</v>
      </c>
      <c r="B255" s="181" t="s">
        <v>978</v>
      </c>
      <c r="C255" s="190" t="s">
        <v>979</v>
      </c>
      <c r="D255" s="182" t="s">
        <v>179</v>
      </c>
      <c r="E255" s="183">
        <v>28</v>
      </c>
      <c r="F255" s="184">
        <f t="shared" ref="F255:F260" si="88">H255+J255</f>
        <v>0</v>
      </c>
      <c r="G255" s="184">
        <f t="shared" ref="G255:G260" si="89">ROUND(E255*F255,2)</f>
        <v>0</v>
      </c>
      <c r="H255" s="185"/>
      <c r="I255" s="184">
        <f t="shared" ref="I255:I260" si="90">ROUND(E255*H255,2)</f>
        <v>0</v>
      </c>
      <c r="J255" s="185"/>
      <c r="K255" s="184">
        <f t="shared" ref="K255:K260" si="91">ROUND(E255*J255,2)</f>
        <v>0</v>
      </c>
      <c r="L255" s="184">
        <v>21</v>
      </c>
      <c r="M255" s="184">
        <f t="shared" ref="M255:M260" si="92">G255*(1+L255/100)</f>
        <v>0</v>
      </c>
      <c r="N255" s="183">
        <v>1.4999999999999999E-4</v>
      </c>
      <c r="O255" s="183">
        <f t="shared" ref="O255:O260" si="93">ROUND(E255*N255,2)</f>
        <v>0</v>
      </c>
      <c r="P255" s="183">
        <v>0</v>
      </c>
      <c r="Q255" s="183">
        <f t="shared" ref="Q255:Q260" si="94">ROUND(E255*P255,2)</f>
        <v>0</v>
      </c>
      <c r="R255" s="184"/>
      <c r="S255" s="184" t="s">
        <v>148</v>
      </c>
      <c r="T255" s="186" t="s">
        <v>149</v>
      </c>
      <c r="U255" s="160">
        <v>0.22800000000000001</v>
      </c>
      <c r="V255" s="160">
        <f t="shared" ref="V255:V260" si="95">ROUND(E255*U255,2)</f>
        <v>6.38</v>
      </c>
      <c r="W255" s="160"/>
      <c r="X255" s="160" t="s">
        <v>150</v>
      </c>
      <c r="Y255" s="149"/>
      <c r="Z255" s="149"/>
      <c r="AA255" s="149"/>
      <c r="AB255" s="149"/>
      <c r="AC255" s="149"/>
      <c r="AD255" s="149"/>
      <c r="AE255" s="149"/>
      <c r="AF255" s="149"/>
      <c r="AG255" s="149" t="s">
        <v>151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ht="22.5" outlineLevel="1" x14ac:dyDescent="0.2">
      <c r="A256" s="180">
        <v>205</v>
      </c>
      <c r="B256" s="181" t="s">
        <v>980</v>
      </c>
      <c r="C256" s="190" t="s">
        <v>981</v>
      </c>
      <c r="D256" s="182" t="s">
        <v>179</v>
      </c>
      <c r="E256" s="183">
        <v>28</v>
      </c>
      <c r="F256" s="184">
        <f t="shared" si="88"/>
        <v>0</v>
      </c>
      <c r="G256" s="184">
        <f t="shared" si="89"/>
        <v>0</v>
      </c>
      <c r="H256" s="185"/>
      <c r="I256" s="184">
        <f t="shared" si="90"/>
        <v>0</v>
      </c>
      <c r="J256" s="185"/>
      <c r="K256" s="184">
        <f t="shared" si="91"/>
        <v>0</v>
      </c>
      <c r="L256" s="184">
        <v>21</v>
      </c>
      <c r="M256" s="184">
        <f t="shared" si="92"/>
        <v>0</v>
      </c>
      <c r="N256" s="183">
        <v>1.0000000000000001E-5</v>
      </c>
      <c r="O256" s="183">
        <f t="shared" si="93"/>
        <v>0</v>
      </c>
      <c r="P256" s="183">
        <v>0</v>
      </c>
      <c r="Q256" s="183">
        <f t="shared" si="94"/>
        <v>0</v>
      </c>
      <c r="R256" s="184"/>
      <c r="S256" s="184" t="s">
        <v>148</v>
      </c>
      <c r="T256" s="186" t="s">
        <v>149</v>
      </c>
      <c r="U256" s="160">
        <v>7.1999999999999995E-2</v>
      </c>
      <c r="V256" s="160">
        <f t="shared" si="95"/>
        <v>2.02</v>
      </c>
      <c r="W256" s="160"/>
      <c r="X256" s="160" t="s">
        <v>150</v>
      </c>
      <c r="Y256" s="149"/>
      <c r="Z256" s="149"/>
      <c r="AA256" s="149"/>
      <c r="AB256" s="149"/>
      <c r="AC256" s="149"/>
      <c r="AD256" s="149"/>
      <c r="AE256" s="149"/>
      <c r="AF256" s="149"/>
      <c r="AG256" s="149" t="s">
        <v>151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80">
        <v>206</v>
      </c>
      <c r="B257" s="181" t="s">
        <v>982</v>
      </c>
      <c r="C257" s="190" t="s">
        <v>983</v>
      </c>
      <c r="D257" s="182" t="s">
        <v>224</v>
      </c>
      <c r="E257" s="183">
        <v>18</v>
      </c>
      <c r="F257" s="184">
        <f t="shared" si="88"/>
        <v>0</v>
      </c>
      <c r="G257" s="184">
        <f t="shared" si="89"/>
        <v>0</v>
      </c>
      <c r="H257" s="185"/>
      <c r="I257" s="184">
        <f t="shared" si="90"/>
        <v>0</v>
      </c>
      <c r="J257" s="185"/>
      <c r="K257" s="184">
        <f t="shared" si="91"/>
        <v>0</v>
      </c>
      <c r="L257" s="184">
        <v>21</v>
      </c>
      <c r="M257" s="184">
        <f t="shared" si="92"/>
        <v>0</v>
      </c>
      <c r="N257" s="183">
        <v>6.9999999999999994E-5</v>
      </c>
      <c r="O257" s="183">
        <f t="shared" si="93"/>
        <v>0</v>
      </c>
      <c r="P257" s="183">
        <v>0</v>
      </c>
      <c r="Q257" s="183">
        <f t="shared" si="94"/>
        <v>0</v>
      </c>
      <c r="R257" s="184"/>
      <c r="S257" s="184" t="s">
        <v>148</v>
      </c>
      <c r="T257" s="186" t="s">
        <v>149</v>
      </c>
      <c r="U257" s="160">
        <v>8.6999999999999994E-2</v>
      </c>
      <c r="V257" s="160">
        <f t="shared" si="95"/>
        <v>1.57</v>
      </c>
      <c r="W257" s="160"/>
      <c r="X257" s="160" t="s">
        <v>150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151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80">
        <v>207</v>
      </c>
      <c r="B258" s="181" t="s">
        <v>984</v>
      </c>
      <c r="C258" s="190" t="s">
        <v>985</v>
      </c>
      <c r="D258" s="182" t="s">
        <v>224</v>
      </c>
      <c r="E258" s="183">
        <v>48</v>
      </c>
      <c r="F258" s="184">
        <f t="shared" si="88"/>
        <v>0</v>
      </c>
      <c r="G258" s="184">
        <f t="shared" si="89"/>
        <v>0</v>
      </c>
      <c r="H258" s="185"/>
      <c r="I258" s="184">
        <f t="shared" si="90"/>
        <v>0</v>
      </c>
      <c r="J258" s="185"/>
      <c r="K258" s="184">
        <f t="shared" si="91"/>
        <v>0</v>
      </c>
      <c r="L258" s="184">
        <v>21</v>
      </c>
      <c r="M258" s="184">
        <f t="shared" si="92"/>
        <v>0</v>
      </c>
      <c r="N258" s="183">
        <v>3.0000000000000001E-5</v>
      </c>
      <c r="O258" s="183">
        <f t="shared" si="93"/>
        <v>0</v>
      </c>
      <c r="P258" s="183">
        <v>0</v>
      </c>
      <c r="Q258" s="183">
        <f t="shared" si="94"/>
        <v>0</v>
      </c>
      <c r="R258" s="184"/>
      <c r="S258" s="184" t="s">
        <v>148</v>
      </c>
      <c r="T258" s="186" t="s">
        <v>149</v>
      </c>
      <c r="U258" s="160">
        <v>2.9000000000000001E-2</v>
      </c>
      <c r="V258" s="160">
        <f t="shared" si="95"/>
        <v>1.39</v>
      </c>
      <c r="W258" s="160"/>
      <c r="X258" s="160" t="s">
        <v>150</v>
      </c>
      <c r="Y258" s="149"/>
      <c r="Z258" s="149"/>
      <c r="AA258" s="149"/>
      <c r="AB258" s="149"/>
      <c r="AC258" s="149"/>
      <c r="AD258" s="149"/>
      <c r="AE258" s="149"/>
      <c r="AF258" s="149"/>
      <c r="AG258" s="149" t="s">
        <v>151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80">
        <v>208</v>
      </c>
      <c r="B259" s="181" t="s">
        <v>986</v>
      </c>
      <c r="C259" s="190" t="s">
        <v>987</v>
      </c>
      <c r="D259" s="182" t="s">
        <v>224</v>
      </c>
      <c r="E259" s="183">
        <v>12</v>
      </c>
      <c r="F259" s="184">
        <f t="shared" si="88"/>
        <v>0</v>
      </c>
      <c r="G259" s="184">
        <f t="shared" si="89"/>
        <v>0</v>
      </c>
      <c r="H259" s="185"/>
      <c r="I259" s="184">
        <f t="shared" si="90"/>
        <v>0</v>
      </c>
      <c r="J259" s="185"/>
      <c r="K259" s="184">
        <f t="shared" si="91"/>
        <v>0</v>
      </c>
      <c r="L259" s="184">
        <v>21</v>
      </c>
      <c r="M259" s="184">
        <f t="shared" si="92"/>
        <v>0</v>
      </c>
      <c r="N259" s="183">
        <v>4.0000000000000003E-5</v>
      </c>
      <c r="O259" s="183">
        <f t="shared" si="93"/>
        <v>0</v>
      </c>
      <c r="P259" s="183">
        <v>0</v>
      </c>
      <c r="Q259" s="183">
        <f t="shared" si="94"/>
        <v>0</v>
      </c>
      <c r="R259" s="184"/>
      <c r="S259" s="184" t="s">
        <v>148</v>
      </c>
      <c r="T259" s="186" t="s">
        <v>149</v>
      </c>
      <c r="U259" s="160">
        <v>2.1000000000000001E-2</v>
      </c>
      <c r="V259" s="160">
        <f t="shared" si="95"/>
        <v>0.25</v>
      </c>
      <c r="W259" s="160"/>
      <c r="X259" s="160" t="s">
        <v>150</v>
      </c>
      <c r="Y259" s="149"/>
      <c r="Z259" s="149"/>
      <c r="AA259" s="149"/>
      <c r="AB259" s="149"/>
      <c r="AC259" s="149"/>
      <c r="AD259" s="149"/>
      <c r="AE259" s="149"/>
      <c r="AF259" s="149"/>
      <c r="AG259" s="149" t="s">
        <v>151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80">
        <v>209</v>
      </c>
      <c r="B260" s="181" t="s">
        <v>988</v>
      </c>
      <c r="C260" s="190" t="s">
        <v>989</v>
      </c>
      <c r="D260" s="182" t="s">
        <v>179</v>
      </c>
      <c r="E260" s="183">
        <v>40</v>
      </c>
      <c r="F260" s="184">
        <f t="shared" si="88"/>
        <v>0</v>
      </c>
      <c r="G260" s="184">
        <f t="shared" si="89"/>
        <v>0</v>
      </c>
      <c r="H260" s="185"/>
      <c r="I260" s="184">
        <f t="shared" si="90"/>
        <v>0</v>
      </c>
      <c r="J260" s="185"/>
      <c r="K260" s="184">
        <f t="shared" si="91"/>
        <v>0</v>
      </c>
      <c r="L260" s="184">
        <v>21</v>
      </c>
      <c r="M260" s="184">
        <f t="shared" si="92"/>
        <v>0</v>
      </c>
      <c r="N260" s="183">
        <v>3.1E-4</v>
      </c>
      <c r="O260" s="183">
        <f t="shared" si="93"/>
        <v>0.01</v>
      </c>
      <c r="P260" s="183">
        <v>0</v>
      </c>
      <c r="Q260" s="183">
        <f t="shared" si="94"/>
        <v>0</v>
      </c>
      <c r="R260" s="184"/>
      <c r="S260" s="184" t="s">
        <v>148</v>
      </c>
      <c r="T260" s="186" t="s">
        <v>149</v>
      </c>
      <c r="U260" s="160">
        <v>0.40300000000000002</v>
      </c>
      <c r="V260" s="160">
        <f t="shared" si="95"/>
        <v>16.12</v>
      </c>
      <c r="W260" s="160"/>
      <c r="X260" s="160" t="s">
        <v>150</v>
      </c>
      <c r="Y260" s="149"/>
      <c r="Z260" s="149"/>
      <c r="AA260" s="149"/>
      <c r="AB260" s="149"/>
      <c r="AC260" s="149"/>
      <c r="AD260" s="149"/>
      <c r="AE260" s="149"/>
      <c r="AF260" s="149"/>
      <c r="AG260" s="149" t="s">
        <v>151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x14ac:dyDescent="0.2">
      <c r="A261" s="167" t="s">
        <v>143</v>
      </c>
      <c r="B261" s="168" t="s">
        <v>110</v>
      </c>
      <c r="C261" s="189" t="s">
        <v>111</v>
      </c>
      <c r="D261" s="169"/>
      <c r="E261" s="170"/>
      <c r="F261" s="171"/>
      <c r="G261" s="171">
        <f>SUMIF(AG262:AG263,"&lt;&gt;NOR",G262:G263)</f>
        <v>0</v>
      </c>
      <c r="H261" s="171"/>
      <c r="I261" s="171">
        <f>SUM(I262:I263)</f>
        <v>0</v>
      </c>
      <c r="J261" s="171"/>
      <c r="K261" s="171">
        <f>SUM(K262:K263)</f>
        <v>0</v>
      </c>
      <c r="L261" s="171"/>
      <c r="M261" s="171">
        <f>SUM(M262:M263)</f>
        <v>0</v>
      </c>
      <c r="N261" s="170"/>
      <c r="O261" s="170">
        <f>SUM(O262:O263)</f>
        <v>0.01</v>
      </c>
      <c r="P261" s="170"/>
      <c r="Q261" s="170">
        <f>SUM(Q262:Q263)</f>
        <v>0</v>
      </c>
      <c r="R261" s="171"/>
      <c r="S261" s="171"/>
      <c r="T261" s="172"/>
      <c r="U261" s="166"/>
      <c r="V261" s="166">
        <f>SUM(V262:V263)</f>
        <v>2.46</v>
      </c>
      <c r="W261" s="166"/>
      <c r="X261" s="166"/>
      <c r="AG261" t="s">
        <v>144</v>
      </c>
    </row>
    <row r="262" spans="1:60" outlineLevel="1" x14ac:dyDescent="0.2">
      <c r="A262" s="180">
        <v>210</v>
      </c>
      <c r="B262" s="181" t="s">
        <v>990</v>
      </c>
      <c r="C262" s="190" t="s">
        <v>991</v>
      </c>
      <c r="D262" s="182" t="s">
        <v>147</v>
      </c>
      <c r="E262" s="183">
        <v>5</v>
      </c>
      <c r="F262" s="184">
        <f>H262+J262</f>
        <v>0</v>
      </c>
      <c r="G262" s="184">
        <f>ROUND(E262*F262,2)</f>
        <v>0</v>
      </c>
      <c r="H262" s="185"/>
      <c r="I262" s="184">
        <f>ROUND(E262*H262,2)</f>
        <v>0</v>
      </c>
      <c r="J262" s="185"/>
      <c r="K262" s="184">
        <f>ROUND(E262*J262,2)</f>
        <v>0</v>
      </c>
      <c r="L262" s="184">
        <v>21</v>
      </c>
      <c r="M262" s="184">
        <f>G262*(1+L262/100)</f>
        <v>0</v>
      </c>
      <c r="N262" s="183">
        <v>1.4E-3</v>
      </c>
      <c r="O262" s="183">
        <f>ROUND(E262*N262,2)</f>
        <v>0.01</v>
      </c>
      <c r="P262" s="183">
        <v>0</v>
      </c>
      <c r="Q262" s="183">
        <f>ROUND(E262*P262,2)</f>
        <v>0</v>
      </c>
      <c r="R262" s="184"/>
      <c r="S262" s="184" t="s">
        <v>148</v>
      </c>
      <c r="T262" s="186" t="s">
        <v>149</v>
      </c>
      <c r="U262" s="160">
        <v>0.48</v>
      </c>
      <c r="V262" s="160">
        <f>ROUND(E262*U262,2)</f>
        <v>2.4</v>
      </c>
      <c r="W262" s="160"/>
      <c r="X262" s="160" t="s">
        <v>150</v>
      </c>
      <c r="Y262" s="149"/>
      <c r="Z262" s="149"/>
      <c r="AA262" s="149"/>
      <c r="AB262" s="149"/>
      <c r="AC262" s="149"/>
      <c r="AD262" s="149"/>
      <c r="AE262" s="149"/>
      <c r="AF262" s="149"/>
      <c r="AG262" s="149" t="s">
        <v>151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80">
        <v>211</v>
      </c>
      <c r="B263" s="181" t="s">
        <v>992</v>
      </c>
      <c r="C263" s="190" t="s">
        <v>993</v>
      </c>
      <c r="D263" s="182" t="s">
        <v>224</v>
      </c>
      <c r="E263" s="183">
        <v>5</v>
      </c>
      <c r="F263" s="184">
        <f>H263+J263</f>
        <v>0</v>
      </c>
      <c r="G263" s="184">
        <f>ROUND(E263*F263,2)</f>
        <v>0</v>
      </c>
      <c r="H263" s="185"/>
      <c r="I263" s="184">
        <f>ROUND(E263*H263,2)</f>
        <v>0</v>
      </c>
      <c r="J263" s="185"/>
      <c r="K263" s="184">
        <f>ROUND(E263*J263,2)</f>
        <v>0</v>
      </c>
      <c r="L263" s="184">
        <v>21</v>
      </c>
      <c r="M263" s="184">
        <f>G263*(1+L263/100)</f>
        <v>0</v>
      </c>
      <c r="N263" s="183">
        <v>0</v>
      </c>
      <c r="O263" s="183">
        <f>ROUND(E263*N263,2)</f>
        <v>0</v>
      </c>
      <c r="P263" s="183">
        <v>0</v>
      </c>
      <c r="Q263" s="183">
        <f>ROUND(E263*P263,2)</f>
        <v>0</v>
      </c>
      <c r="R263" s="184"/>
      <c r="S263" s="184" t="s">
        <v>148</v>
      </c>
      <c r="T263" s="186" t="s">
        <v>149</v>
      </c>
      <c r="U263" s="160">
        <v>1.0999999999999999E-2</v>
      </c>
      <c r="V263" s="160">
        <f>ROUND(E263*U263,2)</f>
        <v>0.06</v>
      </c>
      <c r="W263" s="160"/>
      <c r="X263" s="160" t="s">
        <v>150</v>
      </c>
      <c r="Y263" s="149"/>
      <c r="Z263" s="149"/>
      <c r="AA263" s="149"/>
      <c r="AB263" s="149"/>
      <c r="AC263" s="149"/>
      <c r="AD263" s="149"/>
      <c r="AE263" s="149"/>
      <c r="AF263" s="149"/>
      <c r="AG263" s="149" t="s">
        <v>151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x14ac:dyDescent="0.2">
      <c r="A264" s="167" t="s">
        <v>143</v>
      </c>
      <c r="B264" s="168" t="s">
        <v>112</v>
      </c>
      <c r="C264" s="189" t="s">
        <v>113</v>
      </c>
      <c r="D264" s="169"/>
      <c r="E264" s="170"/>
      <c r="F264" s="171"/>
      <c r="G264" s="171">
        <f>SUMIF(AG265:AG296,"&lt;&gt;NOR",G265:G296)</f>
        <v>0</v>
      </c>
      <c r="H264" s="171"/>
      <c r="I264" s="171">
        <f>SUM(I265:I296)</f>
        <v>0</v>
      </c>
      <c r="J264" s="171"/>
      <c r="K264" s="171">
        <f>SUM(K265:K296)</f>
        <v>0</v>
      </c>
      <c r="L264" s="171"/>
      <c r="M264" s="171">
        <f>SUM(M265:M296)</f>
        <v>0</v>
      </c>
      <c r="N264" s="170"/>
      <c r="O264" s="170">
        <f>SUM(O265:O296)</f>
        <v>3.68</v>
      </c>
      <c r="P264" s="170"/>
      <c r="Q264" s="170">
        <f>SUM(Q265:Q296)</f>
        <v>0</v>
      </c>
      <c r="R264" s="171"/>
      <c r="S264" s="171"/>
      <c r="T264" s="172"/>
      <c r="U264" s="166"/>
      <c r="V264" s="166">
        <f>SUM(V265:V296)</f>
        <v>173.63</v>
      </c>
      <c r="W264" s="166"/>
      <c r="X264" s="166"/>
      <c r="AG264" t="s">
        <v>144</v>
      </c>
    </row>
    <row r="265" spans="1:60" outlineLevel="1" x14ac:dyDescent="0.2">
      <c r="A265" s="180">
        <v>212</v>
      </c>
      <c r="B265" s="181" t="s">
        <v>994</v>
      </c>
      <c r="C265" s="190" t="s">
        <v>995</v>
      </c>
      <c r="D265" s="182" t="s">
        <v>224</v>
      </c>
      <c r="E265" s="183">
        <v>40</v>
      </c>
      <c r="F265" s="184">
        <f t="shared" ref="F265:F296" si="96">H265+J265</f>
        <v>0</v>
      </c>
      <c r="G265" s="184">
        <f t="shared" ref="G265:G296" si="97">ROUND(E265*F265,2)</f>
        <v>0</v>
      </c>
      <c r="H265" s="185"/>
      <c r="I265" s="184">
        <f t="shared" ref="I265:I296" si="98">ROUND(E265*H265,2)</f>
        <v>0</v>
      </c>
      <c r="J265" s="185"/>
      <c r="K265" s="184">
        <f t="shared" ref="K265:K296" si="99">ROUND(E265*J265,2)</f>
        <v>0</v>
      </c>
      <c r="L265" s="184">
        <v>21</v>
      </c>
      <c r="M265" s="184">
        <f t="shared" ref="M265:M296" si="100">G265*(1+L265/100)</f>
        <v>0</v>
      </c>
      <c r="N265" s="183">
        <v>4.2000000000000002E-4</v>
      </c>
      <c r="O265" s="183">
        <f t="shared" ref="O265:O296" si="101">ROUND(E265*N265,2)</f>
        <v>0.02</v>
      </c>
      <c r="P265" s="183">
        <v>0</v>
      </c>
      <c r="Q265" s="183">
        <f t="shared" ref="Q265:Q296" si="102">ROUND(E265*P265,2)</f>
        <v>0</v>
      </c>
      <c r="R265" s="184"/>
      <c r="S265" s="184" t="s">
        <v>148</v>
      </c>
      <c r="T265" s="186" t="s">
        <v>149</v>
      </c>
      <c r="U265" s="160">
        <v>1.05</v>
      </c>
      <c r="V265" s="160">
        <f t="shared" ref="V265:V296" si="103">ROUND(E265*U265,2)</f>
        <v>42</v>
      </c>
      <c r="W265" s="160"/>
      <c r="X265" s="160" t="s">
        <v>150</v>
      </c>
      <c r="Y265" s="149"/>
      <c r="Z265" s="149"/>
      <c r="AA265" s="149"/>
      <c r="AB265" s="149"/>
      <c r="AC265" s="149"/>
      <c r="AD265" s="149"/>
      <c r="AE265" s="149"/>
      <c r="AF265" s="149"/>
      <c r="AG265" s="149" t="s">
        <v>151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80">
        <v>213</v>
      </c>
      <c r="B266" s="181" t="s">
        <v>996</v>
      </c>
      <c r="C266" s="190" t="s">
        <v>997</v>
      </c>
      <c r="D266" s="182" t="s">
        <v>224</v>
      </c>
      <c r="E266" s="183">
        <v>40</v>
      </c>
      <c r="F266" s="184">
        <f t="shared" si="96"/>
        <v>0</v>
      </c>
      <c r="G266" s="184">
        <f t="shared" si="97"/>
        <v>0</v>
      </c>
      <c r="H266" s="185"/>
      <c r="I266" s="184">
        <f t="shared" si="98"/>
        <v>0</v>
      </c>
      <c r="J266" s="185"/>
      <c r="K266" s="184">
        <f t="shared" si="99"/>
        <v>0</v>
      </c>
      <c r="L266" s="184">
        <v>21</v>
      </c>
      <c r="M266" s="184">
        <f t="shared" si="100"/>
        <v>0</v>
      </c>
      <c r="N266" s="183">
        <v>6.234E-2</v>
      </c>
      <c r="O266" s="183">
        <f t="shared" si="101"/>
        <v>2.4900000000000002</v>
      </c>
      <c r="P266" s="183">
        <v>0</v>
      </c>
      <c r="Q266" s="183">
        <f t="shared" si="102"/>
        <v>0</v>
      </c>
      <c r="R266" s="184" t="s">
        <v>421</v>
      </c>
      <c r="S266" s="184" t="s">
        <v>148</v>
      </c>
      <c r="T266" s="186" t="s">
        <v>149</v>
      </c>
      <c r="U266" s="160">
        <v>0</v>
      </c>
      <c r="V266" s="160">
        <f t="shared" si="103"/>
        <v>0</v>
      </c>
      <c r="W266" s="160"/>
      <c r="X266" s="160" t="s">
        <v>422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423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80">
        <v>214</v>
      </c>
      <c r="B267" s="181" t="s">
        <v>998</v>
      </c>
      <c r="C267" s="190" t="s">
        <v>999</v>
      </c>
      <c r="D267" s="182" t="s">
        <v>224</v>
      </c>
      <c r="E267" s="183">
        <v>40</v>
      </c>
      <c r="F267" s="184">
        <f t="shared" si="96"/>
        <v>0</v>
      </c>
      <c r="G267" s="184">
        <f t="shared" si="97"/>
        <v>0</v>
      </c>
      <c r="H267" s="185"/>
      <c r="I267" s="184">
        <f t="shared" si="98"/>
        <v>0</v>
      </c>
      <c r="J267" s="185"/>
      <c r="K267" s="184">
        <f t="shared" si="99"/>
        <v>0</v>
      </c>
      <c r="L267" s="184">
        <v>21</v>
      </c>
      <c r="M267" s="184">
        <f t="shared" si="100"/>
        <v>0</v>
      </c>
      <c r="N267" s="183">
        <v>2.7119999999999998E-2</v>
      </c>
      <c r="O267" s="183">
        <f t="shared" si="101"/>
        <v>1.08</v>
      </c>
      <c r="P267" s="183">
        <v>0</v>
      </c>
      <c r="Q267" s="183">
        <f t="shared" si="102"/>
        <v>0</v>
      </c>
      <c r="R267" s="184"/>
      <c r="S267" s="184" t="s">
        <v>148</v>
      </c>
      <c r="T267" s="186" t="s">
        <v>149</v>
      </c>
      <c r="U267" s="160">
        <v>0.82499999999999996</v>
      </c>
      <c r="V267" s="160">
        <f t="shared" si="103"/>
        <v>33</v>
      </c>
      <c r="W267" s="160"/>
      <c r="X267" s="160" t="s">
        <v>150</v>
      </c>
      <c r="Y267" s="149"/>
      <c r="Z267" s="149"/>
      <c r="AA267" s="149"/>
      <c r="AB267" s="149"/>
      <c r="AC267" s="149"/>
      <c r="AD267" s="149"/>
      <c r="AE267" s="149"/>
      <c r="AF267" s="149"/>
      <c r="AG267" s="149" t="s">
        <v>151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80">
        <v>215</v>
      </c>
      <c r="B268" s="181" t="s">
        <v>1000</v>
      </c>
      <c r="C268" s="190" t="s">
        <v>1001</v>
      </c>
      <c r="D268" s="182" t="s">
        <v>147</v>
      </c>
      <c r="E268" s="183">
        <v>4</v>
      </c>
      <c r="F268" s="184">
        <f t="shared" si="96"/>
        <v>0</v>
      </c>
      <c r="G268" s="184">
        <f t="shared" si="97"/>
        <v>0</v>
      </c>
      <c r="H268" s="185"/>
      <c r="I268" s="184">
        <f t="shared" si="98"/>
        <v>0</v>
      </c>
      <c r="J268" s="185"/>
      <c r="K268" s="184">
        <f t="shared" si="99"/>
        <v>0</v>
      </c>
      <c r="L268" s="184">
        <v>21</v>
      </c>
      <c r="M268" s="184">
        <f t="shared" si="100"/>
        <v>0</v>
      </c>
      <c r="N268" s="183">
        <v>0</v>
      </c>
      <c r="O268" s="183">
        <f t="shared" si="101"/>
        <v>0</v>
      </c>
      <c r="P268" s="183">
        <v>0</v>
      </c>
      <c r="Q268" s="183">
        <f t="shared" si="102"/>
        <v>0</v>
      </c>
      <c r="R268" s="184"/>
      <c r="S268" s="184" t="s">
        <v>369</v>
      </c>
      <c r="T268" s="186" t="s">
        <v>370</v>
      </c>
      <c r="U268" s="160">
        <v>0</v>
      </c>
      <c r="V268" s="160">
        <f t="shared" si="103"/>
        <v>0</v>
      </c>
      <c r="W268" s="160"/>
      <c r="X268" s="160" t="s">
        <v>422</v>
      </c>
      <c r="Y268" s="149"/>
      <c r="Z268" s="149"/>
      <c r="AA268" s="149"/>
      <c r="AB268" s="149"/>
      <c r="AC268" s="149"/>
      <c r="AD268" s="149"/>
      <c r="AE268" s="149"/>
      <c r="AF268" s="149"/>
      <c r="AG268" s="149" t="s">
        <v>423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80">
        <v>216</v>
      </c>
      <c r="B269" s="181" t="s">
        <v>1002</v>
      </c>
      <c r="C269" s="190" t="s">
        <v>1003</v>
      </c>
      <c r="D269" s="182" t="s">
        <v>147</v>
      </c>
      <c r="E269" s="183">
        <v>30</v>
      </c>
      <c r="F269" s="184">
        <f t="shared" si="96"/>
        <v>0</v>
      </c>
      <c r="G269" s="184">
        <f t="shared" si="97"/>
        <v>0</v>
      </c>
      <c r="H269" s="185"/>
      <c r="I269" s="184">
        <f t="shared" si="98"/>
        <v>0</v>
      </c>
      <c r="J269" s="185"/>
      <c r="K269" s="184">
        <f t="shared" si="99"/>
        <v>0</v>
      </c>
      <c r="L269" s="184">
        <v>21</v>
      </c>
      <c r="M269" s="184">
        <f t="shared" si="100"/>
        <v>0</v>
      </c>
      <c r="N269" s="183">
        <v>0</v>
      </c>
      <c r="O269" s="183">
        <f t="shared" si="101"/>
        <v>0</v>
      </c>
      <c r="P269" s="183">
        <v>0</v>
      </c>
      <c r="Q269" s="183">
        <f t="shared" si="102"/>
        <v>0</v>
      </c>
      <c r="R269" s="184"/>
      <c r="S269" s="184" t="s">
        <v>369</v>
      </c>
      <c r="T269" s="186" t="s">
        <v>370</v>
      </c>
      <c r="U269" s="160">
        <v>0</v>
      </c>
      <c r="V269" s="160">
        <f t="shared" si="103"/>
        <v>0</v>
      </c>
      <c r="W269" s="160"/>
      <c r="X269" s="160" t="s">
        <v>422</v>
      </c>
      <c r="Y269" s="149"/>
      <c r="Z269" s="149"/>
      <c r="AA269" s="149"/>
      <c r="AB269" s="149"/>
      <c r="AC269" s="149"/>
      <c r="AD269" s="149"/>
      <c r="AE269" s="149"/>
      <c r="AF269" s="149"/>
      <c r="AG269" s="149" t="s">
        <v>423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80">
        <v>217</v>
      </c>
      <c r="B270" s="181" t="s">
        <v>1004</v>
      </c>
      <c r="C270" s="190" t="s">
        <v>1005</v>
      </c>
      <c r="D270" s="182" t="s">
        <v>224</v>
      </c>
      <c r="E270" s="183">
        <v>1.5</v>
      </c>
      <c r="F270" s="184">
        <f t="shared" si="96"/>
        <v>0</v>
      </c>
      <c r="G270" s="184">
        <f t="shared" si="97"/>
        <v>0</v>
      </c>
      <c r="H270" s="185"/>
      <c r="I270" s="184">
        <f t="shared" si="98"/>
        <v>0</v>
      </c>
      <c r="J270" s="185"/>
      <c r="K270" s="184">
        <f t="shared" si="99"/>
        <v>0</v>
      </c>
      <c r="L270" s="184">
        <v>21</v>
      </c>
      <c r="M270" s="184">
        <f t="shared" si="100"/>
        <v>0</v>
      </c>
      <c r="N270" s="183">
        <v>6.7000000000000002E-4</v>
      </c>
      <c r="O270" s="183">
        <f t="shared" si="101"/>
        <v>0</v>
      </c>
      <c r="P270" s="183">
        <v>0</v>
      </c>
      <c r="Q270" s="183">
        <f t="shared" si="102"/>
        <v>0</v>
      </c>
      <c r="R270" s="184"/>
      <c r="S270" s="184" t="s">
        <v>148</v>
      </c>
      <c r="T270" s="186" t="s">
        <v>149</v>
      </c>
      <c r="U270" s="160">
        <v>1.6721999999999999</v>
      </c>
      <c r="V270" s="160">
        <f t="shared" si="103"/>
        <v>2.5099999999999998</v>
      </c>
      <c r="W270" s="160"/>
      <c r="X270" s="160" t="s">
        <v>150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151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80">
        <v>218</v>
      </c>
      <c r="B271" s="181" t="s">
        <v>1006</v>
      </c>
      <c r="C271" s="190" t="s">
        <v>1007</v>
      </c>
      <c r="D271" s="182" t="s">
        <v>224</v>
      </c>
      <c r="E271" s="183">
        <v>1.5</v>
      </c>
      <c r="F271" s="184">
        <f t="shared" si="96"/>
        <v>0</v>
      </c>
      <c r="G271" s="184">
        <f t="shared" si="97"/>
        <v>0</v>
      </c>
      <c r="H271" s="185"/>
      <c r="I271" s="184">
        <f t="shared" si="98"/>
        <v>0</v>
      </c>
      <c r="J271" s="185"/>
      <c r="K271" s="184">
        <f t="shared" si="99"/>
        <v>0</v>
      </c>
      <c r="L271" s="184">
        <v>21</v>
      </c>
      <c r="M271" s="184">
        <f t="shared" si="100"/>
        <v>0</v>
      </c>
      <c r="N271" s="183">
        <v>6.3299999999999995E-2</v>
      </c>
      <c r="O271" s="183">
        <f t="shared" si="101"/>
        <v>0.09</v>
      </c>
      <c r="P271" s="183">
        <v>0</v>
      </c>
      <c r="Q271" s="183">
        <f t="shared" si="102"/>
        <v>0</v>
      </c>
      <c r="R271" s="184" t="s">
        <v>421</v>
      </c>
      <c r="S271" s="184" t="s">
        <v>148</v>
      </c>
      <c r="T271" s="186" t="s">
        <v>149</v>
      </c>
      <c r="U271" s="160">
        <v>0</v>
      </c>
      <c r="V271" s="160">
        <f t="shared" si="103"/>
        <v>0</v>
      </c>
      <c r="W271" s="160"/>
      <c r="X271" s="160" t="s">
        <v>422</v>
      </c>
      <c r="Y271" s="149"/>
      <c r="Z271" s="149"/>
      <c r="AA271" s="149"/>
      <c r="AB271" s="149"/>
      <c r="AC271" s="149"/>
      <c r="AD271" s="149"/>
      <c r="AE271" s="149"/>
      <c r="AF271" s="149"/>
      <c r="AG271" s="149" t="s">
        <v>423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80">
        <v>219</v>
      </c>
      <c r="B272" s="181" t="s">
        <v>1008</v>
      </c>
      <c r="C272" s="190" t="s">
        <v>1009</v>
      </c>
      <c r="D272" s="182" t="s">
        <v>147</v>
      </c>
      <c r="E272" s="183">
        <v>2</v>
      </c>
      <c r="F272" s="184">
        <f t="shared" si="96"/>
        <v>0</v>
      </c>
      <c r="G272" s="184">
        <f t="shared" si="97"/>
        <v>0</v>
      </c>
      <c r="H272" s="185"/>
      <c r="I272" s="184">
        <f t="shared" si="98"/>
        <v>0</v>
      </c>
      <c r="J272" s="185"/>
      <c r="K272" s="184">
        <f t="shared" si="99"/>
        <v>0</v>
      </c>
      <c r="L272" s="184">
        <v>21</v>
      </c>
      <c r="M272" s="184">
        <f t="shared" si="100"/>
        <v>0</v>
      </c>
      <c r="N272" s="183">
        <v>0</v>
      </c>
      <c r="O272" s="183">
        <f t="shared" si="101"/>
        <v>0</v>
      </c>
      <c r="P272" s="183">
        <v>0</v>
      </c>
      <c r="Q272" s="183">
        <f t="shared" si="102"/>
        <v>0</v>
      </c>
      <c r="R272" s="184"/>
      <c r="S272" s="184" t="s">
        <v>369</v>
      </c>
      <c r="T272" s="186" t="s">
        <v>370</v>
      </c>
      <c r="U272" s="160">
        <v>0</v>
      </c>
      <c r="V272" s="160">
        <f t="shared" si="103"/>
        <v>0</v>
      </c>
      <c r="W272" s="160"/>
      <c r="X272" s="160" t="s">
        <v>422</v>
      </c>
      <c r="Y272" s="149"/>
      <c r="Z272" s="149"/>
      <c r="AA272" s="149"/>
      <c r="AB272" s="149"/>
      <c r="AC272" s="149"/>
      <c r="AD272" s="149"/>
      <c r="AE272" s="149"/>
      <c r="AF272" s="149"/>
      <c r="AG272" s="149" t="s">
        <v>423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80">
        <v>220</v>
      </c>
      <c r="B273" s="181" t="s">
        <v>1010</v>
      </c>
      <c r="C273" s="190" t="s">
        <v>1011</v>
      </c>
      <c r="D273" s="182" t="s">
        <v>147</v>
      </c>
      <c r="E273" s="183">
        <v>2</v>
      </c>
      <c r="F273" s="184">
        <f t="shared" si="96"/>
        <v>0</v>
      </c>
      <c r="G273" s="184">
        <f t="shared" si="97"/>
        <v>0</v>
      </c>
      <c r="H273" s="185"/>
      <c r="I273" s="184">
        <f t="shared" si="98"/>
        <v>0</v>
      </c>
      <c r="J273" s="185"/>
      <c r="K273" s="184">
        <f t="shared" si="99"/>
        <v>0</v>
      </c>
      <c r="L273" s="184">
        <v>21</v>
      </c>
      <c r="M273" s="184">
        <f t="shared" si="100"/>
        <v>0</v>
      </c>
      <c r="N273" s="183">
        <v>0</v>
      </c>
      <c r="O273" s="183">
        <f t="shared" si="101"/>
        <v>0</v>
      </c>
      <c r="P273" s="183">
        <v>0</v>
      </c>
      <c r="Q273" s="183">
        <f t="shared" si="102"/>
        <v>0</v>
      </c>
      <c r="R273" s="184"/>
      <c r="S273" s="184" t="s">
        <v>369</v>
      </c>
      <c r="T273" s="186" t="s">
        <v>370</v>
      </c>
      <c r="U273" s="160">
        <v>0</v>
      </c>
      <c r="V273" s="160">
        <f t="shared" si="103"/>
        <v>0</v>
      </c>
      <c r="W273" s="160"/>
      <c r="X273" s="160" t="s">
        <v>422</v>
      </c>
      <c r="Y273" s="149"/>
      <c r="Z273" s="149"/>
      <c r="AA273" s="149"/>
      <c r="AB273" s="149"/>
      <c r="AC273" s="149"/>
      <c r="AD273" s="149"/>
      <c r="AE273" s="149"/>
      <c r="AF273" s="149"/>
      <c r="AG273" s="149" t="s">
        <v>423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80">
        <v>221</v>
      </c>
      <c r="B274" s="181" t="s">
        <v>1012</v>
      </c>
      <c r="C274" s="190" t="s">
        <v>1013</v>
      </c>
      <c r="D274" s="182" t="s">
        <v>147</v>
      </c>
      <c r="E274" s="183">
        <v>4</v>
      </c>
      <c r="F274" s="184">
        <f t="shared" si="96"/>
        <v>0</v>
      </c>
      <c r="G274" s="184">
        <f t="shared" si="97"/>
        <v>0</v>
      </c>
      <c r="H274" s="185"/>
      <c r="I274" s="184">
        <f t="shared" si="98"/>
        <v>0</v>
      </c>
      <c r="J274" s="185"/>
      <c r="K274" s="184">
        <f t="shared" si="99"/>
        <v>0</v>
      </c>
      <c r="L274" s="184">
        <v>21</v>
      </c>
      <c r="M274" s="184">
        <f t="shared" si="100"/>
        <v>0</v>
      </c>
      <c r="N274" s="183">
        <v>0</v>
      </c>
      <c r="O274" s="183">
        <f t="shared" si="101"/>
        <v>0</v>
      </c>
      <c r="P274" s="183">
        <v>0</v>
      </c>
      <c r="Q274" s="183">
        <f t="shared" si="102"/>
        <v>0</v>
      </c>
      <c r="R274" s="184"/>
      <c r="S274" s="184" t="s">
        <v>369</v>
      </c>
      <c r="T274" s="186" t="s">
        <v>370</v>
      </c>
      <c r="U274" s="160">
        <v>0</v>
      </c>
      <c r="V274" s="160">
        <f t="shared" si="103"/>
        <v>0</v>
      </c>
      <c r="W274" s="160"/>
      <c r="X274" s="160" t="s">
        <v>422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423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22.5" outlineLevel="1" x14ac:dyDescent="0.2">
      <c r="A275" s="180">
        <v>222</v>
      </c>
      <c r="B275" s="181" t="s">
        <v>1014</v>
      </c>
      <c r="C275" s="190" t="s">
        <v>1015</v>
      </c>
      <c r="D275" s="182" t="s">
        <v>1016</v>
      </c>
      <c r="E275" s="183">
        <v>10</v>
      </c>
      <c r="F275" s="184">
        <f t="shared" si="96"/>
        <v>0</v>
      </c>
      <c r="G275" s="184">
        <f t="shared" si="97"/>
        <v>0</v>
      </c>
      <c r="H275" s="185"/>
      <c r="I275" s="184">
        <f t="shared" si="98"/>
        <v>0</v>
      </c>
      <c r="J275" s="185"/>
      <c r="K275" s="184">
        <f t="shared" si="99"/>
        <v>0</v>
      </c>
      <c r="L275" s="184">
        <v>21</v>
      </c>
      <c r="M275" s="184">
        <f t="shared" si="100"/>
        <v>0</v>
      </c>
      <c r="N275" s="183">
        <v>0</v>
      </c>
      <c r="O275" s="183">
        <f t="shared" si="101"/>
        <v>0</v>
      </c>
      <c r="P275" s="183">
        <v>0</v>
      </c>
      <c r="Q275" s="183">
        <f t="shared" si="102"/>
        <v>0</v>
      </c>
      <c r="R275" s="184" t="s">
        <v>1017</v>
      </c>
      <c r="S275" s="184" t="s">
        <v>148</v>
      </c>
      <c r="T275" s="186" t="s">
        <v>149</v>
      </c>
      <c r="U275" s="160">
        <v>1</v>
      </c>
      <c r="V275" s="160">
        <f t="shared" si="103"/>
        <v>10</v>
      </c>
      <c r="W275" s="160"/>
      <c r="X275" s="160" t="s">
        <v>1018</v>
      </c>
      <c r="Y275" s="149"/>
      <c r="Z275" s="149"/>
      <c r="AA275" s="149"/>
      <c r="AB275" s="149"/>
      <c r="AC275" s="149"/>
      <c r="AD275" s="149"/>
      <c r="AE275" s="149"/>
      <c r="AF275" s="149"/>
      <c r="AG275" s="149" t="s">
        <v>1019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80">
        <v>223</v>
      </c>
      <c r="B276" s="181" t="s">
        <v>1020</v>
      </c>
      <c r="C276" s="190" t="s">
        <v>1021</v>
      </c>
      <c r="D276" s="182" t="s">
        <v>576</v>
      </c>
      <c r="E276" s="183">
        <v>1</v>
      </c>
      <c r="F276" s="184">
        <f t="shared" si="96"/>
        <v>0</v>
      </c>
      <c r="G276" s="184">
        <f t="shared" si="97"/>
        <v>0</v>
      </c>
      <c r="H276" s="185"/>
      <c r="I276" s="184">
        <f t="shared" si="98"/>
        <v>0</v>
      </c>
      <c r="J276" s="185"/>
      <c r="K276" s="184">
        <f t="shared" si="99"/>
        <v>0</v>
      </c>
      <c r="L276" s="184">
        <v>21</v>
      </c>
      <c r="M276" s="184">
        <f t="shared" si="100"/>
        <v>0</v>
      </c>
      <c r="N276" s="183">
        <v>0</v>
      </c>
      <c r="O276" s="183">
        <f t="shared" si="101"/>
        <v>0</v>
      </c>
      <c r="P276" s="183">
        <v>0</v>
      </c>
      <c r="Q276" s="183">
        <f t="shared" si="102"/>
        <v>0</v>
      </c>
      <c r="R276" s="184"/>
      <c r="S276" s="184" t="s">
        <v>369</v>
      </c>
      <c r="T276" s="186" t="s">
        <v>370</v>
      </c>
      <c r="U276" s="160">
        <v>0</v>
      </c>
      <c r="V276" s="160">
        <f t="shared" si="103"/>
        <v>0</v>
      </c>
      <c r="W276" s="160"/>
      <c r="X276" s="160" t="s">
        <v>422</v>
      </c>
      <c r="Y276" s="149"/>
      <c r="Z276" s="149"/>
      <c r="AA276" s="149"/>
      <c r="AB276" s="149"/>
      <c r="AC276" s="149"/>
      <c r="AD276" s="149"/>
      <c r="AE276" s="149"/>
      <c r="AF276" s="149"/>
      <c r="AG276" s="149" t="s">
        <v>423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80">
        <v>224</v>
      </c>
      <c r="B277" s="181" t="s">
        <v>1022</v>
      </c>
      <c r="C277" s="190" t="s">
        <v>1023</v>
      </c>
      <c r="D277" s="182" t="s">
        <v>224</v>
      </c>
      <c r="E277" s="183">
        <v>1207</v>
      </c>
      <c r="F277" s="184">
        <f t="shared" si="96"/>
        <v>0</v>
      </c>
      <c r="G277" s="184">
        <f t="shared" si="97"/>
        <v>0</v>
      </c>
      <c r="H277" s="185"/>
      <c r="I277" s="184">
        <f t="shared" si="98"/>
        <v>0</v>
      </c>
      <c r="J277" s="185"/>
      <c r="K277" s="184">
        <f t="shared" si="99"/>
        <v>0</v>
      </c>
      <c r="L277" s="184">
        <v>21</v>
      </c>
      <c r="M277" s="184">
        <f t="shared" si="100"/>
        <v>0</v>
      </c>
      <c r="N277" s="183">
        <v>0</v>
      </c>
      <c r="O277" s="183">
        <f t="shared" si="101"/>
        <v>0</v>
      </c>
      <c r="P277" s="183">
        <v>0</v>
      </c>
      <c r="Q277" s="183">
        <f t="shared" si="102"/>
        <v>0</v>
      </c>
      <c r="R277" s="184"/>
      <c r="S277" s="184" t="s">
        <v>148</v>
      </c>
      <c r="T277" s="186" t="s">
        <v>149</v>
      </c>
      <c r="U277" s="160">
        <v>1.17E-2</v>
      </c>
      <c r="V277" s="160">
        <f t="shared" si="103"/>
        <v>14.12</v>
      </c>
      <c r="W277" s="160"/>
      <c r="X277" s="160" t="s">
        <v>150</v>
      </c>
      <c r="Y277" s="149"/>
      <c r="Z277" s="149"/>
      <c r="AA277" s="149"/>
      <c r="AB277" s="149"/>
      <c r="AC277" s="149"/>
      <c r="AD277" s="149"/>
      <c r="AE277" s="149"/>
      <c r="AF277" s="149"/>
      <c r="AG277" s="149" t="s">
        <v>151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80">
        <v>225</v>
      </c>
      <c r="B278" s="181" t="s">
        <v>1024</v>
      </c>
      <c r="C278" s="190" t="s">
        <v>1025</v>
      </c>
      <c r="D278" s="182" t="s">
        <v>147</v>
      </c>
      <c r="E278" s="183">
        <v>1</v>
      </c>
      <c r="F278" s="184">
        <f t="shared" si="96"/>
        <v>0</v>
      </c>
      <c r="G278" s="184">
        <f t="shared" si="97"/>
        <v>0</v>
      </c>
      <c r="H278" s="185"/>
      <c r="I278" s="184">
        <f t="shared" si="98"/>
        <v>0</v>
      </c>
      <c r="J278" s="185"/>
      <c r="K278" s="184">
        <f t="shared" si="99"/>
        <v>0</v>
      </c>
      <c r="L278" s="184">
        <v>21</v>
      </c>
      <c r="M278" s="184">
        <f t="shared" si="100"/>
        <v>0</v>
      </c>
      <c r="N278" s="183">
        <v>0</v>
      </c>
      <c r="O278" s="183">
        <f t="shared" si="101"/>
        <v>0</v>
      </c>
      <c r="P278" s="183">
        <v>0</v>
      </c>
      <c r="Q278" s="183">
        <f t="shared" si="102"/>
        <v>0</v>
      </c>
      <c r="R278" s="184"/>
      <c r="S278" s="184" t="s">
        <v>369</v>
      </c>
      <c r="T278" s="186" t="s">
        <v>370</v>
      </c>
      <c r="U278" s="160">
        <v>0</v>
      </c>
      <c r="V278" s="160">
        <f t="shared" si="103"/>
        <v>0</v>
      </c>
      <c r="W278" s="160"/>
      <c r="X278" s="160" t="s">
        <v>150</v>
      </c>
      <c r="Y278" s="149"/>
      <c r="Z278" s="149"/>
      <c r="AA278" s="149"/>
      <c r="AB278" s="149"/>
      <c r="AC278" s="149"/>
      <c r="AD278" s="149"/>
      <c r="AE278" s="149"/>
      <c r="AF278" s="149"/>
      <c r="AG278" s="149" t="s">
        <v>151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80">
        <v>226</v>
      </c>
      <c r="B279" s="181" t="s">
        <v>1026</v>
      </c>
      <c r="C279" s="190" t="s">
        <v>1027</v>
      </c>
      <c r="D279" s="182" t="s">
        <v>147</v>
      </c>
      <c r="E279" s="183">
        <v>5</v>
      </c>
      <c r="F279" s="184">
        <f t="shared" si="96"/>
        <v>0</v>
      </c>
      <c r="G279" s="184">
        <f t="shared" si="97"/>
        <v>0</v>
      </c>
      <c r="H279" s="185"/>
      <c r="I279" s="184">
        <f t="shared" si="98"/>
        <v>0</v>
      </c>
      <c r="J279" s="185"/>
      <c r="K279" s="184">
        <f t="shared" si="99"/>
        <v>0</v>
      </c>
      <c r="L279" s="184">
        <v>21</v>
      </c>
      <c r="M279" s="184">
        <f t="shared" si="100"/>
        <v>0</v>
      </c>
      <c r="N279" s="183">
        <v>0</v>
      </c>
      <c r="O279" s="183">
        <f t="shared" si="101"/>
        <v>0</v>
      </c>
      <c r="P279" s="183">
        <v>0</v>
      </c>
      <c r="Q279" s="183">
        <f t="shared" si="102"/>
        <v>0</v>
      </c>
      <c r="R279" s="184"/>
      <c r="S279" s="184" t="s">
        <v>369</v>
      </c>
      <c r="T279" s="186" t="s">
        <v>370</v>
      </c>
      <c r="U279" s="160">
        <v>0</v>
      </c>
      <c r="V279" s="160">
        <f t="shared" si="103"/>
        <v>0</v>
      </c>
      <c r="W279" s="160"/>
      <c r="X279" s="160" t="s">
        <v>150</v>
      </c>
      <c r="Y279" s="149"/>
      <c r="Z279" s="149"/>
      <c r="AA279" s="149"/>
      <c r="AB279" s="149"/>
      <c r="AC279" s="149"/>
      <c r="AD279" s="149"/>
      <c r="AE279" s="149"/>
      <c r="AF279" s="149"/>
      <c r="AG279" s="149" t="s">
        <v>151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80">
        <v>227</v>
      </c>
      <c r="B280" s="181" t="s">
        <v>1028</v>
      </c>
      <c r="C280" s="190" t="s">
        <v>1029</v>
      </c>
      <c r="D280" s="182" t="s">
        <v>147</v>
      </c>
      <c r="E280" s="183">
        <v>2</v>
      </c>
      <c r="F280" s="184">
        <f t="shared" si="96"/>
        <v>0</v>
      </c>
      <c r="G280" s="184">
        <f t="shared" si="97"/>
        <v>0</v>
      </c>
      <c r="H280" s="185"/>
      <c r="I280" s="184">
        <f t="shared" si="98"/>
        <v>0</v>
      </c>
      <c r="J280" s="185"/>
      <c r="K280" s="184">
        <f t="shared" si="99"/>
        <v>0</v>
      </c>
      <c r="L280" s="184">
        <v>21</v>
      </c>
      <c r="M280" s="184">
        <f t="shared" si="100"/>
        <v>0</v>
      </c>
      <c r="N280" s="183">
        <v>0</v>
      </c>
      <c r="O280" s="183">
        <f t="shared" si="101"/>
        <v>0</v>
      </c>
      <c r="P280" s="183">
        <v>0</v>
      </c>
      <c r="Q280" s="183">
        <f t="shared" si="102"/>
        <v>0</v>
      </c>
      <c r="R280" s="184"/>
      <c r="S280" s="184" t="s">
        <v>369</v>
      </c>
      <c r="T280" s="186" t="s">
        <v>370</v>
      </c>
      <c r="U280" s="160">
        <v>0</v>
      </c>
      <c r="V280" s="160">
        <f t="shared" si="103"/>
        <v>0</v>
      </c>
      <c r="W280" s="160"/>
      <c r="X280" s="160" t="s">
        <v>150</v>
      </c>
      <c r="Y280" s="149"/>
      <c r="Z280" s="149"/>
      <c r="AA280" s="149"/>
      <c r="AB280" s="149"/>
      <c r="AC280" s="149"/>
      <c r="AD280" s="149"/>
      <c r="AE280" s="149"/>
      <c r="AF280" s="149"/>
      <c r="AG280" s="149" t="s">
        <v>151</v>
      </c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80">
        <v>228</v>
      </c>
      <c r="B281" s="181" t="s">
        <v>1030</v>
      </c>
      <c r="C281" s="190" t="s">
        <v>1031</v>
      </c>
      <c r="D281" s="182" t="s">
        <v>147</v>
      </c>
      <c r="E281" s="183">
        <v>34</v>
      </c>
      <c r="F281" s="184">
        <f t="shared" si="96"/>
        <v>0</v>
      </c>
      <c r="G281" s="184">
        <f t="shared" si="97"/>
        <v>0</v>
      </c>
      <c r="H281" s="185"/>
      <c r="I281" s="184">
        <f t="shared" si="98"/>
        <v>0</v>
      </c>
      <c r="J281" s="185"/>
      <c r="K281" s="184">
        <f t="shared" si="99"/>
        <v>0</v>
      </c>
      <c r="L281" s="184">
        <v>21</v>
      </c>
      <c r="M281" s="184">
        <f t="shared" si="100"/>
        <v>0</v>
      </c>
      <c r="N281" s="183">
        <v>0</v>
      </c>
      <c r="O281" s="183">
        <f t="shared" si="101"/>
        <v>0</v>
      </c>
      <c r="P281" s="183">
        <v>0</v>
      </c>
      <c r="Q281" s="183">
        <f t="shared" si="102"/>
        <v>0</v>
      </c>
      <c r="R281" s="184"/>
      <c r="S281" s="184" t="s">
        <v>369</v>
      </c>
      <c r="T281" s="186" t="s">
        <v>370</v>
      </c>
      <c r="U281" s="160">
        <v>0</v>
      </c>
      <c r="V281" s="160">
        <f t="shared" si="103"/>
        <v>0</v>
      </c>
      <c r="W281" s="160"/>
      <c r="X281" s="160" t="s">
        <v>150</v>
      </c>
      <c r="Y281" s="149"/>
      <c r="Z281" s="149"/>
      <c r="AA281" s="149"/>
      <c r="AB281" s="149"/>
      <c r="AC281" s="149"/>
      <c r="AD281" s="149"/>
      <c r="AE281" s="149"/>
      <c r="AF281" s="149"/>
      <c r="AG281" s="149" t="s">
        <v>151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80">
        <v>229</v>
      </c>
      <c r="B282" s="181" t="s">
        <v>1032</v>
      </c>
      <c r="C282" s="190" t="s">
        <v>1033</v>
      </c>
      <c r="D282" s="182" t="s">
        <v>147</v>
      </c>
      <c r="E282" s="183">
        <v>5</v>
      </c>
      <c r="F282" s="184">
        <f t="shared" si="96"/>
        <v>0</v>
      </c>
      <c r="G282" s="184">
        <f t="shared" si="97"/>
        <v>0</v>
      </c>
      <c r="H282" s="185"/>
      <c r="I282" s="184">
        <f t="shared" si="98"/>
        <v>0</v>
      </c>
      <c r="J282" s="185"/>
      <c r="K282" s="184">
        <f t="shared" si="99"/>
        <v>0</v>
      </c>
      <c r="L282" s="184">
        <v>21</v>
      </c>
      <c r="M282" s="184">
        <f t="shared" si="100"/>
        <v>0</v>
      </c>
      <c r="N282" s="183">
        <v>0</v>
      </c>
      <c r="O282" s="183">
        <f t="shared" si="101"/>
        <v>0</v>
      </c>
      <c r="P282" s="183">
        <v>0</v>
      </c>
      <c r="Q282" s="183">
        <f t="shared" si="102"/>
        <v>0</v>
      </c>
      <c r="R282" s="184"/>
      <c r="S282" s="184" t="s">
        <v>369</v>
      </c>
      <c r="T282" s="186" t="s">
        <v>370</v>
      </c>
      <c r="U282" s="160">
        <v>0</v>
      </c>
      <c r="V282" s="160">
        <f t="shared" si="103"/>
        <v>0</v>
      </c>
      <c r="W282" s="160"/>
      <c r="X282" s="160" t="s">
        <v>150</v>
      </c>
      <c r="Y282" s="149"/>
      <c r="Z282" s="149"/>
      <c r="AA282" s="149"/>
      <c r="AB282" s="149"/>
      <c r="AC282" s="149"/>
      <c r="AD282" s="149"/>
      <c r="AE282" s="149"/>
      <c r="AF282" s="149"/>
      <c r="AG282" s="149" t="s">
        <v>151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80">
        <v>230</v>
      </c>
      <c r="B283" s="181" t="s">
        <v>1034</v>
      </c>
      <c r="C283" s="190" t="s">
        <v>1035</v>
      </c>
      <c r="D283" s="182" t="s">
        <v>147</v>
      </c>
      <c r="E283" s="183">
        <v>93</v>
      </c>
      <c r="F283" s="184">
        <f t="shared" si="96"/>
        <v>0</v>
      </c>
      <c r="G283" s="184">
        <f t="shared" si="97"/>
        <v>0</v>
      </c>
      <c r="H283" s="185"/>
      <c r="I283" s="184">
        <f t="shared" si="98"/>
        <v>0</v>
      </c>
      <c r="J283" s="185"/>
      <c r="K283" s="184">
        <f t="shared" si="99"/>
        <v>0</v>
      </c>
      <c r="L283" s="184">
        <v>21</v>
      </c>
      <c r="M283" s="184">
        <f t="shared" si="100"/>
        <v>0</v>
      </c>
      <c r="N283" s="183">
        <v>0</v>
      </c>
      <c r="O283" s="183">
        <f t="shared" si="101"/>
        <v>0</v>
      </c>
      <c r="P283" s="183">
        <v>0</v>
      </c>
      <c r="Q283" s="183">
        <f t="shared" si="102"/>
        <v>0</v>
      </c>
      <c r="R283" s="184"/>
      <c r="S283" s="184" t="s">
        <v>369</v>
      </c>
      <c r="T283" s="186" t="s">
        <v>370</v>
      </c>
      <c r="U283" s="160">
        <v>0</v>
      </c>
      <c r="V283" s="160">
        <f t="shared" si="103"/>
        <v>0</v>
      </c>
      <c r="W283" s="160"/>
      <c r="X283" s="160" t="s">
        <v>150</v>
      </c>
      <c r="Y283" s="149"/>
      <c r="Z283" s="149"/>
      <c r="AA283" s="149"/>
      <c r="AB283" s="149"/>
      <c r="AC283" s="149"/>
      <c r="AD283" s="149"/>
      <c r="AE283" s="149"/>
      <c r="AF283" s="149"/>
      <c r="AG283" s="149" t="s">
        <v>151</v>
      </c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80">
        <v>231</v>
      </c>
      <c r="B284" s="181" t="s">
        <v>1036</v>
      </c>
      <c r="C284" s="190" t="s">
        <v>1037</v>
      </c>
      <c r="D284" s="182" t="s">
        <v>147</v>
      </c>
      <c r="E284" s="183">
        <v>2</v>
      </c>
      <c r="F284" s="184">
        <f t="shared" si="96"/>
        <v>0</v>
      </c>
      <c r="G284" s="184">
        <f t="shared" si="97"/>
        <v>0</v>
      </c>
      <c r="H284" s="185"/>
      <c r="I284" s="184">
        <f t="shared" si="98"/>
        <v>0</v>
      </c>
      <c r="J284" s="185"/>
      <c r="K284" s="184">
        <f t="shared" si="99"/>
        <v>0</v>
      </c>
      <c r="L284" s="184">
        <v>21</v>
      </c>
      <c r="M284" s="184">
        <f t="shared" si="100"/>
        <v>0</v>
      </c>
      <c r="N284" s="183">
        <v>0</v>
      </c>
      <c r="O284" s="183">
        <f t="shared" si="101"/>
        <v>0</v>
      </c>
      <c r="P284" s="183">
        <v>0</v>
      </c>
      <c r="Q284" s="183">
        <f t="shared" si="102"/>
        <v>0</v>
      </c>
      <c r="R284" s="184"/>
      <c r="S284" s="184" t="s">
        <v>369</v>
      </c>
      <c r="T284" s="186" t="s">
        <v>370</v>
      </c>
      <c r="U284" s="160">
        <v>0</v>
      </c>
      <c r="V284" s="160">
        <f t="shared" si="103"/>
        <v>0</v>
      </c>
      <c r="W284" s="160"/>
      <c r="X284" s="160" t="s">
        <v>150</v>
      </c>
      <c r="Y284" s="149"/>
      <c r="Z284" s="149"/>
      <c r="AA284" s="149"/>
      <c r="AB284" s="149"/>
      <c r="AC284" s="149"/>
      <c r="AD284" s="149"/>
      <c r="AE284" s="149"/>
      <c r="AF284" s="149"/>
      <c r="AG284" s="149" t="s">
        <v>151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80">
        <v>232</v>
      </c>
      <c r="B285" s="181" t="s">
        <v>1038</v>
      </c>
      <c r="C285" s="190" t="s">
        <v>1039</v>
      </c>
      <c r="D285" s="182" t="s">
        <v>147</v>
      </c>
      <c r="E285" s="183">
        <v>20</v>
      </c>
      <c r="F285" s="184">
        <f t="shared" si="96"/>
        <v>0</v>
      </c>
      <c r="G285" s="184">
        <f t="shared" si="97"/>
        <v>0</v>
      </c>
      <c r="H285" s="185"/>
      <c r="I285" s="184">
        <f t="shared" si="98"/>
        <v>0</v>
      </c>
      <c r="J285" s="185"/>
      <c r="K285" s="184">
        <f t="shared" si="99"/>
        <v>0</v>
      </c>
      <c r="L285" s="184">
        <v>21</v>
      </c>
      <c r="M285" s="184">
        <f t="shared" si="100"/>
        <v>0</v>
      </c>
      <c r="N285" s="183">
        <v>0</v>
      </c>
      <c r="O285" s="183">
        <f t="shared" si="101"/>
        <v>0</v>
      </c>
      <c r="P285" s="183">
        <v>0</v>
      </c>
      <c r="Q285" s="183">
        <f t="shared" si="102"/>
        <v>0</v>
      </c>
      <c r="R285" s="184"/>
      <c r="S285" s="184" t="s">
        <v>369</v>
      </c>
      <c r="T285" s="186" t="s">
        <v>370</v>
      </c>
      <c r="U285" s="160">
        <v>0</v>
      </c>
      <c r="V285" s="160">
        <f t="shared" si="103"/>
        <v>0</v>
      </c>
      <c r="W285" s="160"/>
      <c r="X285" s="160" t="s">
        <v>150</v>
      </c>
      <c r="Y285" s="149"/>
      <c r="Z285" s="149"/>
      <c r="AA285" s="149"/>
      <c r="AB285" s="149"/>
      <c r="AC285" s="149"/>
      <c r="AD285" s="149"/>
      <c r="AE285" s="149"/>
      <c r="AF285" s="149"/>
      <c r="AG285" s="149" t="s">
        <v>151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 x14ac:dyDescent="0.2">
      <c r="A286" s="180">
        <v>233</v>
      </c>
      <c r="B286" s="181" t="s">
        <v>1040</v>
      </c>
      <c r="C286" s="190" t="s">
        <v>1041</v>
      </c>
      <c r="D286" s="182" t="s">
        <v>147</v>
      </c>
      <c r="E286" s="183">
        <v>4</v>
      </c>
      <c r="F286" s="184">
        <f t="shared" si="96"/>
        <v>0</v>
      </c>
      <c r="G286" s="184">
        <f t="shared" si="97"/>
        <v>0</v>
      </c>
      <c r="H286" s="185"/>
      <c r="I286" s="184">
        <f t="shared" si="98"/>
        <v>0</v>
      </c>
      <c r="J286" s="185"/>
      <c r="K286" s="184">
        <f t="shared" si="99"/>
        <v>0</v>
      </c>
      <c r="L286" s="184">
        <v>21</v>
      </c>
      <c r="M286" s="184">
        <f t="shared" si="100"/>
        <v>0</v>
      </c>
      <c r="N286" s="183">
        <v>0</v>
      </c>
      <c r="O286" s="183">
        <f t="shared" si="101"/>
        <v>0</v>
      </c>
      <c r="P286" s="183">
        <v>0</v>
      </c>
      <c r="Q286" s="183">
        <f t="shared" si="102"/>
        <v>0</v>
      </c>
      <c r="R286" s="184"/>
      <c r="S286" s="184" t="s">
        <v>369</v>
      </c>
      <c r="T286" s="186" t="s">
        <v>370</v>
      </c>
      <c r="U286" s="160">
        <v>0</v>
      </c>
      <c r="V286" s="160">
        <f t="shared" si="103"/>
        <v>0</v>
      </c>
      <c r="W286" s="160"/>
      <c r="X286" s="160" t="s">
        <v>150</v>
      </c>
      <c r="Y286" s="149"/>
      <c r="Z286" s="149"/>
      <c r="AA286" s="149"/>
      <c r="AB286" s="149"/>
      <c r="AC286" s="149"/>
      <c r="AD286" s="149"/>
      <c r="AE286" s="149"/>
      <c r="AF286" s="149"/>
      <c r="AG286" s="149" t="s">
        <v>151</v>
      </c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80">
        <v>234</v>
      </c>
      <c r="B287" s="181" t="s">
        <v>1042</v>
      </c>
      <c r="C287" s="190" t="s">
        <v>1043</v>
      </c>
      <c r="D287" s="182" t="s">
        <v>147</v>
      </c>
      <c r="E287" s="183">
        <v>60</v>
      </c>
      <c r="F287" s="184">
        <f t="shared" si="96"/>
        <v>0</v>
      </c>
      <c r="G287" s="184">
        <f t="shared" si="97"/>
        <v>0</v>
      </c>
      <c r="H287" s="185"/>
      <c r="I287" s="184">
        <f t="shared" si="98"/>
        <v>0</v>
      </c>
      <c r="J287" s="185"/>
      <c r="K287" s="184">
        <f t="shared" si="99"/>
        <v>0</v>
      </c>
      <c r="L287" s="184">
        <v>21</v>
      </c>
      <c r="M287" s="184">
        <f t="shared" si="100"/>
        <v>0</v>
      </c>
      <c r="N287" s="183">
        <v>0</v>
      </c>
      <c r="O287" s="183">
        <f t="shared" si="101"/>
        <v>0</v>
      </c>
      <c r="P287" s="183">
        <v>0</v>
      </c>
      <c r="Q287" s="183">
        <f t="shared" si="102"/>
        <v>0</v>
      </c>
      <c r="R287" s="184"/>
      <c r="S287" s="184" t="s">
        <v>369</v>
      </c>
      <c r="T287" s="186" t="s">
        <v>370</v>
      </c>
      <c r="U287" s="160">
        <v>0</v>
      </c>
      <c r="V287" s="160">
        <f t="shared" si="103"/>
        <v>0</v>
      </c>
      <c r="W287" s="160"/>
      <c r="X287" s="160" t="s">
        <v>150</v>
      </c>
      <c r="Y287" s="149"/>
      <c r="Z287" s="149"/>
      <c r="AA287" s="149"/>
      <c r="AB287" s="149"/>
      <c r="AC287" s="149"/>
      <c r="AD287" s="149"/>
      <c r="AE287" s="149"/>
      <c r="AF287" s="149"/>
      <c r="AG287" s="149" t="s">
        <v>151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80">
        <v>235</v>
      </c>
      <c r="B288" s="181" t="s">
        <v>1044</v>
      </c>
      <c r="C288" s="190" t="s">
        <v>1045</v>
      </c>
      <c r="D288" s="182" t="s">
        <v>147</v>
      </c>
      <c r="E288" s="183">
        <v>1</v>
      </c>
      <c r="F288" s="184">
        <f t="shared" si="96"/>
        <v>0</v>
      </c>
      <c r="G288" s="184">
        <f t="shared" si="97"/>
        <v>0</v>
      </c>
      <c r="H288" s="185"/>
      <c r="I288" s="184">
        <f t="shared" si="98"/>
        <v>0</v>
      </c>
      <c r="J288" s="185"/>
      <c r="K288" s="184">
        <f t="shared" si="99"/>
        <v>0</v>
      </c>
      <c r="L288" s="184">
        <v>21</v>
      </c>
      <c r="M288" s="184">
        <f t="shared" si="100"/>
        <v>0</v>
      </c>
      <c r="N288" s="183">
        <v>0</v>
      </c>
      <c r="O288" s="183">
        <f t="shared" si="101"/>
        <v>0</v>
      </c>
      <c r="P288" s="183">
        <v>0</v>
      </c>
      <c r="Q288" s="183">
        <f t="shared" si="102"/>
        <v>0</v>
      </c>
      <c r="R288" s="184"/>
      <c r="S288" s="184" t="s">
        <v>369</v>
      </c>
      <c r="T288" s="186" t="s">
        <v>370</v>
      </c>
      <c r="U288" s="160">
        <v>0</v>
      </c>
      <c r="V288" s="160">
        <f t="shared" si="103"/>
        <v>0</v>
      </c>
      <c r="W288" s="160"/>
      <c r="X288" s="160" t="s">
        <v>150</v>
      </c>
      <c r="Y288" s="149"/>
      <c r="Z288" s="149"/>
      <c r="AA288" s="149"/>
      <c r="AB288" s="149"/>
      <c r="AC288" s="149"/>
      <c r="AD288" s="149"/>
      <c r="AE288" s="149"/>
      <c r="AF288" s="149"/>
      <c r="AG288" s="149" t="s">
        <v>151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80">
        <v>236</v>
      </c>
      <c r="B289" s="181" t="s">
        <v>1046</v>
      </c>
      <c r="C289" s="190" t="s">
        <v>1047</v>
      </c>
      <c r="D289" s="182" t="s">
        <v>147</v>
      </c>
      <c r="E289" s="183">
        <v>14</v>
      </c>
      <c r="F289" s="184">
        <f t="shared" si="96"/>
        <v>0</v>
      </c>
      <c r="G289" s="184">
        <f t="shared" si="97"/>
        <v>0</v>
      </c>
      <c r="H289" s="185"/>
      <c r="I289" s="184">
        <f t="shared" si="98"/>
        <v>0</v>
      </c>
      <c r="J289" s="185"/>
      <c r="K289" s="184">
        <f t="shared" si="99"/>
        <v>0</v>
      </c>
      <c r="L289" s="184">
        <v>21</v>
      </c>
      <c r="M289" s="184">
        <f t="shared" si="100"/>
        <v>0</v>
      </c>
      <c r="N289" s="183">
        <v>0</v>
      </c>
      <c r="O289" s="183">
        <f t="shared" si="101"/>
        <v>0</v>
      </c>
      <c r="P289" s="183">
        <v>0</v>
      </c>
      <c r="Q289" s="183">
        <f t="shared" si="102"/>
        <v>0</v>
      </c>
      <c r="R289" s="184"/>
      <c r="S289" s="184" t="s">
        <v>369</v>
      </c>
      <c r="T289" s="186" t="s">
        <v>370</v>
      </c>
      <c r="U289" s="160">
        <v>0</v>
      </c>
      <c r="V289" s="160">
        <f t="shared" si="103"/>
        <v>0</v>
      </c>
      <c r="W289" s="160"/>
      <c r="X289" s="160" t="s">
        <v>150</v>
      </c>
      <c r="Y289" s="149"/>
      <c r="Z289" s="149"/>
      <c r="AA289" s="149"/>
      <c r="AB289" s="149"/>
      <c r="AC289" s="149"/>
      <c r="AD289" s="149"/>
      <c r="AE289" s="149"/>
      <c r="AF289" s="149"/>
      <c r="AG289" s="149" t="s">
        <v>151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80">
        <v>237</v>
      </c>
      <c r="B290" s="181" t="s">
        <v>1048</v>
      </c>
      <c r="C290" s="190" t="s">
        <v>1049</v>
      </c>
      <c r="D290" s="182" t="s">
        <v>147</v>
      </c>
      <c r="E290" s="183">
        <v>1</v>
      </c>
      <c r="F290" s="184">
        <f t="shared" si="96"/>
        <v>0</v>
      </c>
      <c r="G290" s="184">
        <f t="shared" si="97"/>
        <v>0</v>
      </c>
      <c r="H290" s="185"/>
      <c r="I290" s="184">
        <f t="shared" si="98"/>
        <v>0</v>
      </c>
      <c r="J290" s="185"/>
      <c r="K290" s="184">
        <f t="shared" si="99"/>
        <v>0</v>
      </c>
      <c r="L290" s="184">
        <v>21</v>
      </c>
      <c r="M290" s="184">
        <f t="shared" si="100"/>
        <v>0</v>
      </c>
      <c r="N290" s="183">
        <v>0</v>
      </c>
      <c r="O290" s="183">
        <f t="shared" si="101"/>
        <v>0</v>
      </c>
      <c r="P290" s="183">
        <v>0</v>
      </c>
      <c r="Q290" s="183">
        <f t="shared" si="102"/>
        <v>0</v>
      </c>
      <c r="R290" s="184"/>
      <c r="S290" s="184" t="s">
        <v>369</v>
      </c>
      <c r="T290" s="186" t="s">
        <v>370</v>
      </c>
      <c r="U290" s="160">
        <v>0</v>
      </c>
      <c r="V290" s="160">
        <f t="shared" si="103"/>
        <v>0</v>
      </c>
      <c r="W290" s="160"/>
      <c r="X290" s="160" t="s">
        <v>150</v>
      </c>
      <c r="Y290" s="149"/>
      <c r="Z290" s="149"/>
      <c r="AA290" s="149"/>
      <c r="AB290" s="149"/>
      <c r="AC290" s="149"/>
      <c r="AD290" s="149"/>
      <c r="AE290" s="149"/>
      <c r="AF290" s="149"/>
      <c r="AG290" s="149" t="s">
        <v>151</v>
      </c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80">
        <v>238</v>
      </c>
      <c r="B291" s="181" t="s">
        <v>1050</v>
      </c>
      <c r="C291" s="190" t="s">
        <v>1051</v>
      </c>
      <c r="D291" s="182" t="s">
        <v>147</v>
      </c>
      <c r="E291" s="183">
        <v>11</v>
      </c>
      <c r="F291" s="184">
        <f t="shared" si="96"/>
        <v>0</v>
      </c>
      <c r="G291" s="184">
        <f t="shared" si="97"/>
        <v>0</v>
      </c>
      <c r="H291" s="185"/>
      <c r="I291" s="184">
        <f t="shared" si="98"/>
        <v>0</v>
      </c>
      <c r="J291" s="185"/>
      <c r="K291" s="184">
        <f t="shared" si="99"/>
        <v>0</v>
      </c>
      <c r="L291" s="184">
        <v>21</v>
      </c>
      <c r="M291" s="184">
        <f t="shared" si="100"/>
        <v>0</v>
      </c>
      <c r="N291" s="183">
        <v>0</v>
      </c>
      <c r="O291" s="183">
        <f t="shared" si="101"/>
        <v>0</v>
      </c>
      <c r="P291" s="183">
        <v>0</v>
      </c>
      <c r="Q291" s="183">
        <f t="shared" si="102"/>
        <v>0</v>
      </c>
      <c r="R291" s="184"/>
      <c r="S291" s="184" t="s">
        <v>369</v>
      </c>
      <c r="T291" s="186" t="s">
        <v>370</v>
      </c>
      <c r="U291" s="160">
        <v>0</v>
      </c>
      <c r="V291" s="160">
        <f t="shared" si="103"/>
        <v>0</v>
      </c>
      <c r="W291" s="160"/>
      <c r="X291" s="160" t="s">
        <v>150</v>
      </c>
      <c r="Y291" s="149"/>
      <c r="Z291" s="149"/>
      <c r="AA291" s="149"/>
      <c r="AB291" s="149"/>
      <c r="AC291" s="149"/>
      <c r="AD291" s="149"/>
      <c r="AE291" s="149"/>
      <c r="AF291" s="149"/>
      <c r="AG291" s="149" t="s">
        <v>151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80">
        <v>239</v>
      </c>
      <c r="B292" s="181" t="s">
        <v>1052</v>
      </c>
      <c r="C292" s="190" t="s">
        <v>1053</v>
      </c>
      <c r="D292" s="182" t="s">
        <v>147</v>
      </c>
      <c r="E292" s="183">
        <v>1</v>
      </c>
      <c r="F292" s="184">
        <f t="shared" si="96"/>
        <v>0</v>
      </c>
      <c r="G292" s="184">
        <f t="shared" si="97"/>
        <v>0</v>
      </c>
      <c r="H292" s="185"/>
      <c r="I292" s="184">
        <f t="shared" si="98"/>
        <v>0</v>
      </c>
      <c r="J292" s="185"/>
      <c r="K292" s="184">
        <f t="shared" si="99"/>
        <v>0</v>
      </c>
      <c r="L292" s="184">
        <v>21</v>
      </c>
      <c r="M292" s="184">
        <f t="shared" si="100"/>
        <v>0</v>
      </c>
      <c r="N292" s="183">
        <v>0</v>
      </c>
      <c r="O292" s="183">
        <f t="shared" si="101"/>
        <v>0</v>
      </c>
      <c r="P292" s="183">
        <v>0</v>
      </c>
      <c r="Q292" s="183">
        <f t="shared" si="102"/>
        <v>0</v>
      </c>
      <c r="R292" s="184"/>
      <c r="S292" s="184" t="s">
        <v>369</v>
      </c>
      <c r="T292" s="186" t="s">
        <v>370</v>
      </c>
      <c r="U292" s="160">
        <v>0</v>
      </c>
      <c r="V292" s="160">
        <f t="shared" si="103"/>
        <v>0</v>
      </c>
      <c r="W292" s="160"/>
      <c r="X292" s="160" t="s">
        <v>150</v>
      </c>
      <c r="Y292" s="149"/>
      <c r="Z292" s="149"/>
      <c r="AA292" s="149"/>
      <c r="AB292" s="149"/>
      <c r="AC292" s="149"/>
      <c r="AD292" s="149"/>
      <c r="AE292" s="149"/>
      <c r="AF292" s="149"/>
      <c r="AG292" s="149" t="s">
        <v>151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80">
        <v>240</v>
      </c>
      <c r="B293" s="181" t="s">
        <v>1054</v>
      </c>
      <c r="C293" s="190" t="s">
        <v>1055</v>
      </c>
      <c r="D293" s="182" t="s">
        <v>147</v>
      </c>
      <c r="E293" s="183">
        <v>17</v>
      </c>
      <c r="F293" s="184">
        <f t="shared" si="96"/>
        <v>0</v>
      </c>
      <c r="G293" s="184">
        <f t="shared" si="97"/>
        <v>0</v>
      </c>
      <c r="H293" s="185"/>
      <c r="I293" s="184">
        <f t="shared" si="98"/>
        <v>0</v>
      </c>
      <c r="J293" s="185"/>
      <c r="K293" s="184">
        <f t="shared" si="99"/>
        <v>0</v>
      </c>
      <c r="L293" s="184">
        <v>21</v>
      </c>
      <c r="M293" s="184">
        <f t="shared" si="100"/>
        <v>0</v>
      </c>
      <c r="N293" s="183">
        <v>0</v>
      </c>
      <c r="O293" s="183">
        <f t="shared" si="101"/>
        <v>0</v>
      </c>
      <c r="P293" s="183">
        <v>0</v>
      </c>
      <c r="Q293" s="183">
        <f t="shared" si="102"/>
        <v>0</v>
      </c>
      <c r="R293" s="184"/>
      <c r="S293" s="184" t="s">
        <v>369</v>
      </c>
      <c r="T293" s="186" t="s">
        <v>370</v>
      </c>
      <c r="U293" s="160">
        <v>0</v>
      </c>
      <c r="V293" s="160">
        <f t="shared" si="103"/>
        <v>0</v>
      </c>
      <c r="W293" s="160"/>
      <c r="X293" s="160" t="s">
        <v>150</v>
      </c>
      <c r="Y293" s="149"/>
      <c r="Z293" s="149"/>
      <c r="AA293" s="149"/>
      <c r="AB293" s="149"/>
      <c r="AC293" s="149"/>
      <c r="AD293" s="149"/>
      <c r="AE293" s="149"/>
      <c r="AF293" s="149"/>
      <c r="AG293" s="149" t="s">
        <v>151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80">
        <v>241</v>
      </c>
      <c r="B294" s="181" t="s">
        <v>1056</v>
      </c>
      <c r="C294" s="190" t="s">
        <v>1057</v>
      </c>
      <c r="D294" s="182" t="s">
        <v>147</v>
      </c>
      <c r="E294" s="183">
        <v>1</v>
      </c>
      <c r="F294" s="184">
        <f t="shared" si="96"/>
        <v>0</v>
      </c>
      <c r="G294" s="184">
        <f t="shared" si="97"/>
        <v>0</v>
      </c>
      <c r="H294" s="185"/>
      <c r="I294" s="184">
        <f t="shared" si="98"/>
        <v>0</v>
      </c>
      <c r="J294" s="185"/>
      <c r="K294" s="184">
        <f t="shared" si="99"/>
        <v>0</v>
      </c>
      <c r="L294" s="184">
        <v>21</v>
      </c>
      <c r="M294" s="184">
        <f t="shared" si="100"/>
        <v>0</v>
      </c>
      <c r="N294" s="183">
        <v>0</v>
      </c>
      <c r="O294" s="183">
        <f t="shared" si="101"/>
        <v>0</v>
      </c>
      <c r="P294" s="183">
        <v>0</v>
      </c>
      <c r="Q294" s="183">
        <f t="shared" si="102"/>
        <v>0</v>
      </c>
      <c r="R294" s="184"/>
      <c r="S294" s="184" t="s">
        <v>369</v>
      </c>
      <c r="T294" s="186" t="s">
        <v>370</v>
      </c>
      <c r="U294" s="160">
        <v>0</v>
      </c>
      <c r="V294" s="160">
        <f t="shared" si="103"/>
        <v>0</v>
      </c>
      <c r="W294" s="160"/>
      <c r="X294" s="160" t="s">
        <v>150</v>
      </c>
      <c r="Y294" s="149"/>
      <c r="Z294" s="149"/>
      <c r="AA294" s="149"/>
      <c r="AB294" s="149"/>
      <c r="AC294" s="149"/>
      <c r="AD294" s="149"/>
      <c r="AE294" s="149"/>
      <c r="AF294" s="149"/>
      <c r="AG294" s="149" t="s">
        <v>151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80">
        <v>242</v>
      </c>
      <c r="B295" s="181" t="s">
        <v>1058</v>
      </c>
      <c r="C295" s="190" t="s">
        <v>1059</v>
      </c>
      <c r="D295" s="182" t="s">
        <v>147</v>
      </c>
      <c r="E295" s="183">
        <v>1</v>
      </c>
      <c r="F295" s="184">
        <f t="shared" si="96"/>
        <v>0</v>
      </c>
      <c r="G295" s="184">
        <f t="shared" si="97"/>
        <v>0</v>
      </c>
      <c r="H295" s="185"/>
      <c r="I295" s="184">
        <f t="shared" si="98"/>
        <v>0</v>
      </c>
      <c r="J295" s="185"/>
      <c r="K295" s="184">
        <f t="shared" si="99"/>
        <v>0</v>
      </c>
      <c r="L295" s="184">
        <v>21</v>
      </c>
      <c r="M295" s="184">
        <f t="shared" si="100"/>
        <v>0</v>
      </c>
      <c r="N295" s="183">
        <v>0</v>
      </c>
      <c r="O295" s="183">
        <f t="shared" si="101"/>
        <v>0</v>
      </c>
      <c r="P295" s="183">
        <v>0</v>
      </c>
      <c r="Q295" s="183">
        <f t="shared" si="102"/>
        <v>0</v>
      </c>
      <c r="R295" s="184"/>
      <c r="S295" s="184" t="s">
        <v>369</v>
      </c>
      <c r="T295" s="186" t="s">
        <v>370</v>
      </c>
      <c r="U295" s="160">
        <v>0</v>
      </c>
      <c r="V295" s="160">
        <f t="shared" si="103"/>
        <v>0</v>
      </c>
      <c r="W295" s="160"/>
      <c r="X295" s="160" t="s">
        <v>150</v>
      </c>
      <c r="Y295" s="149"/>
      <c r="Z295" s="149"/>
      <c r="AA295" s="149"/>
      <c r="AB295" s="149"/>
      <c r="AC295" s="149"/>
      <c r="AD295" s="149"/>
      <c r="AE295" s="149"/>
      <c r="AF295" s="149"/>
      <c r="AG295" s="149" t="s">
        <v>151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ht="22.5" outlineLevel="1" x14ac:dyDescent="0.2">
      <c r="A296" s="180">
        <v>243</v>
      </c>
      <c r="B296" s="181" t="s">
        <v>1060</v>
      </c>
      <c r="C296" s="190" t="s">
        <v>1061</v>
      </c>
      <c r="D296" s="182" t="s">
        <v>1016</v>
      </c>
      <c r="E296" s="183">
        <v>72</v>
      </c>
      <c r="F296" s="184">
        <f t="shared" si="96"/>
        <v>0</v>
      </c>
      <c r="G296" s="184">
        <f t="shared" si="97"/>
        <v>0</v>
      </c>
      <c r="H296" s="185"/>
      <c r="I296" s="184">
        <f t="shared" si="98"/>
        <v>0</v>
      </c>
      <c r="J296" s="185"/>
      <c r="K296" s="184">
        <f t="shared" si="99"/>
        <v>0</v>
      </c>
      <c r="L296" s="184">
        <v>21</v>
      </c>
      <c r="M296" s="184">
        <f t="shared" si="100"/>
        <v>0</v>
      </c>
      <c r="N296" s="183">
        <v>0</v>
      </c>
      <c r="O296" s="183">
        <f t="shared" si="101"/>
        <v>0</v>
      </c>
      <c r="P296" s="183">
        <v>0</v>
      </c>
      <c r="Q296" s="183">
        <f t="shared" si="102"/>
        <v>0</v>
      </c>
      <c r="R296" s="184" t="s">
        <v>1017</v>
      </c>
      <c r="S296" s="184" t="s">
        <v>148</v>
      </c>
      <c r="T296" s="186" t="s">
        <v>149</v>
      </c>
      <c r="U296" s="160">
        <v>1</v>
      </c>
      <c r="V296" s="160">
        <f t="shared" si="103"/>
        <v>72</v>
      </c>
      <c r="W296" s="160"/>
      <c r="X296" s="160" t="s">
        <v>1018</v>
      </c>
      <c r="Y296" s="149"/>
      <c r="Z296" s="149"/>
      <c r="AA296" s="149"/>
      <c r="AB296" s="149"/>
      <c r="AC296" s="149"/>
      <c r="AD296" s="149"/>
      <c r="AE296" s="149"/>
      <c r="AF296" s="149"/>
      <c r="AG296" s="149" t="s">
        <v>1019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x14ac:dyDescent="0.2">
      <c r="A297" s="167" t="s">
        <v>143</v>
      </c>
      <c r="B297" s="168" t="s">
        <v>114</v>
      </c>
      <c r="C297" s="189" t="s">
        <v>115</v>
      </c>
      <c r="D297" s="169"/>
      <c r="E297" s="170"/>
      <c r="F297" s="171"/>
      <c r="G297" s="171">
        <f>SUMIF(AG298:AG325,"&lt;&gt;NOR",G298:G325)</f>
        <v>0</v>
      </c>
      <c r="H297" s="171"/>
      <c r="I297" s="171">
        <f>SUM(I298:I325)</f>
        <v>0</v>
      </c>
      <c r="J297" s="171"/>
      <c r="K297" s="171">
        <f>SUM(K298:K325)</f>
        <v>0</v>
      </c>
      <c r="L297" s="171"/>
      <c r="M297" s="171">
        <f>SUM(M298:M325)</f>
        <v>0</v>
      </c>
      <c r="N297" s="170"/>
      <c r="O297" s="170">
        <f>SUM(O298:O325)</f>
        <v>0</v>
      </c>
      <c r="P297" s="170"/>
      <c r="Q297" s="170">
        <f>SUM(Q298:Q325)</f>
        <v>0</v>
      </c>
      <c r="R297" s="171"/>
      <c r="S297" s="171"/>
      <c r="T297" s="172"/>
      <c r="U297" s="166"/>
      <c r="V297" s="166">
        <f>SUM(V298:V325)</f>
        <v>100.56</v>
      </c>
      <c r="W297" s="166"/>
      <c r="X297" s="166"/>
      <c r="AG297" t="s">
        <v>144</v>
      </c>
    </row>
    <row r="298" spans="1:60" outlineLevel="1" x14ac:dyDescent="0.2">
      <c r="A298" s="180">
        <v>244</v>
      </c>
      <c r="B298" s="181" t="s">
        <v>1062</v>
      </c>
      <c r="C298" s="190" t="s">
        <v>1063</v>
      </c>
      <c r="D298" s="182" t="s">
        <v>388</v>
      </c>
      <c r="E298" s="183">
        <v>12.12</v>
      </c>
      <c r="F298" s="184">
        <f>H298+J298</f>
        <v>0</v>
      </c>
      <c r="G298" s="184">
        <f>ROUND(E298*F298,2)</f>
        <v>0</v>
      </c>
      <c r="H298" s="185"/>
      <c r="I298" s="184">
        <f>ROUND(E298*H298,2)</f>
        <v>0</v>
      </c>
      <c r="J298" s="185"/>
      <c r="K298" s="184">
        <f>ROUND(E298*J298,2)</f>
        <v>0</v>
      </c>
      <c r="L298" s="184">
        <v>21</v>
      </c>
      <c r="M298" s="184">
        <f>G298*(1+L298/100)</f>
        <v>0</v>
      </c>
      <c r="N298" s="183">
        <v>0</v>
      </c>
      <c r="O298" s="183">
        <f>ROUND(E298*N298,2)</f>
        <v>0</v>
      </c>
      <c r="P298" s="183">
        <v>0</v>
      </c>
      <c r="Q298" s="183">
        <f>ROUND(E298*P298,2)</f>
        <v>0</v>
      </c>
      <c r="R298" s="184"/>
      <c r="S298" s="184" t="s">
        <v>148</v>
      </c>
      <c r="T298" s="186" t="s">
        <v>149</v>
      </c>
      <c r="U298" s="160">
        <v>3.5630000000000002</v>
      </c>
      <c r="V298" s="160">
        <f>ROUND(E298*U298,2)</f>
        <v>43.18</v>
      </c>
      <c r="W298" s="160"/>
      <c r="X298" s="160" t="s">
        <v>150</v>
      </c>
      <c r="Y298" s="149"/>
      <c r="Z298" s="149"/>
      <c r="AA298" s="149"/>
      <c r="AB298" s="149"/>
      <c r="AC298" s="149"/>
      <c r="AD298" s="149"/>
      <c r="AE298" s="149"/>
      <c r="AF298" s="149"/>
      <c r="AG298" s="149" t="s">
        <v>151</v>
      </c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73">
        <v>245</v>
      </c>
      <c r="B299" s="174" t="s">
        <v>529</v>
      </c>
      <c r="C299" s="191" t="s">
        <v>530</v>
      </c>
      <c r="D299" s="175" t="s">
        <v>388</v>
      </c>
      <c r="E299" s="176">
        <v>27.301159999999999</v>
      </c>
      <c r="F299" s="177">
        <f>H299+J299</f>
        <v>0</v>
      </c>
      <c r="G299" s="177">
        <f>ROUND(E299*F299,2)</f>
        <v>0</v>
      </c>
      <c r="H299" s="178"/>
      <c r="I299" s="177">
        <f>ROUND(E299*H299,2)</f>
        <v>0</v>
      </c>
      <c r="J299" s="178"/>
      <c r="K299" s="177">
        <f>ROUND(E299*J299,2)</f>
        <v>0</v>
      </c>
      <c r="L299" s="177">
        <v>21</v>
      </c>
      <c r="M299" s="177">
        <f>G299*(1+L299/100)</f>
        <v>0</v>
      </c>
      <c r="N299" s="176">
        <v>0</v>
      </c>
      <c r="O299" s="176">
        <f>ROUND(E299*N299,2)</f>
        <v>0</v>
      </c>
      <c r="P299" s="176">
        <v>0</v>
      </c>
      <c r="Q299" s="176">
        <f>ROUND(E299*P299,2)</f>
        <v>0</v>
      </c>
      <c r="R299" s="177"/>
      <c r="S299" s="177" t="s">
        <v>148</v>
      </c>
      <c r="T299" s="179" t="s">
        <v>149</v>
      </c>
      <c r="U299" s="160">
        <v>0.72599999999999998</v>
      </c>
      <c r="V299" s="160">
        <f>ROUND(E299*U299,2)</f>
        <v>19.82</v>
      </c>
      <c r="W299" s="160"/>
      <c r="X299" s="160" t="s">
        <v>538</v>
      </c>
      <c r="Y299" s="149"/>
      <c r="Z299" s="149"/>
      <c r="AA299" s="149"/>
      <c r="AB299" s="149"/>
      <c r="AC299" s="149"/>
      <c r="AD299" s="149"/>
      <c r="AE299" s="149"/>
      <c r="AF299" s="149"/>
      <c r="AG299" s="149" t="s">
        <v>539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ht="22.5" outlineLevel="1" x14ac:dyDescent="0.2">
      <c r="A300" s="156"/>
      <c r="B300" s="157"/>
      <c r="C300" s="192" t="s">
        <v>1064</v>
      </c>
      <c r="D300" s="162"/>
      <c r="E300" s="163"/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49"/>
      <c r="Z300" s="149"/>
      <c r="AA300" s="149"/>
      <c r="AB300" s="149"/>
      <c r="AC300" s="149"/>
      <c r="AD300" s="149"/>
      <c r="AE300" s="149"/>
      <c r="AF300" s="149"/>
      <c r="AG300" s="149" t="s">
        <v>170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 x14ac:dyDescent="0.2">
      <c r="A301" s="156"/>
      <c r="B301" s="157"/>
      <c r="C301" s="192" t="s">
        <v>1065</v>
      </c>
      <c r="D301" s="162"/>
      <c r="E301" s="163"/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49"/>
      <c r="Z301" s="149"/>
      <c r="AA301" s="149"/>
      <c r="AB301" s="149"/>
      <c r="AC301" s="149"/>
      <c r="AD301" s="149"/>
      <c r="AE301" s="149"/>
      <c r="AF301" s="149"/>
      <c r="AG301" s="149" t="s">
        <v>170</v>
      </c>
      <c r="AH301" s="149">
        <v>0</v>
      </c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 x14ac:dyDescent="0.2">
      <c r="A302" s="156"/>
      <c r="B302" s="157"/>
      <c r="C302" s="192" t="s">
        <v>1066</v>
      </c>
      <c r="D302" s="162"/>
      <c r="E302" s="163">
        <v>27.301159999999999</v>
      </c>
      <c r="F302" s="160"/>
      <c r="G302" s="160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49"/>
      <c r="Z302" s="149"/>
      <c r="AA302" s="149"/>
      <c r="AB302" s="149"/>
      <c r="AC302" s="149"/>
      <c r="AD302" s="149"/>
      <c r="AE302" s="149"/>
      <c r="AF302" s="149"/>
      <c r="AG302" s="149" t="s">
        <v>170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 x14ac:dyDescent="0.2">
      <c r="A303" s="173">
        <v>246</v>
      </c>
      <c r="B303" s="174" t="s">
        <v>536</v>
      </c>
      <c r="C303" s="191" t="s">
        <v>537</v>
      </c>
      <c r="D303" s="175" t="s">
        <v>388</v>
      </c>
      <c r="E303" s="176">
        <v>27.301159999999999</v>
      </c>
      <c r="F303" s="177">
        <f>H303+J303</f>
        <v>0</v>
      </c>
      <c r="G303" s="177">
        <f>ROUND(E303*F303,2)</f>
        <v>0</v>
      </c>
      <c r="H303" s="178"/>
      <c r="I303" s="177">
        <f>ROUND(E303*H303,2)</f>
        <v>0</v>
      </c>
      <c r="J303" s="178"/>
      <c r="K303" s="177">
        <f>ROUND(E303*J303,2)</f>
        <v>0</v>
      </c>
      <c r="L303" s="177">
        <v>21</v>
      </c>
      <c r="M303" s="177">
        <f>G303*(1+L303/100)</f>
        <v>0</v>
      </c>
      <c r="N303" s="176">
        <v>0</v>
      </c>
      <c r="O303" s="176">
        <f>ROUND(E303*N303,2)</f>
        <v>0</v>
      </c>
      <c r="P303" s="176">
        <v>0</v>
      </c>
      <c r="Q303" s="176">
        <f>ROUND(E303*P303,2)</f>
        <v>0</v>
      </c>
      <c r="R303" s="177"/>
      <c r="S303" s="177" t="s">
        <v>148</v>
      </c>
      <c r="T303" s="179" t="s">
        <v>149</v>
      </c>
      <c r="U303" s="160">
        <v>0.68799999999999994</v>
      </c>
      <c r="V303" s="160">
        <f>ROUND(E303*U303,2)</f>
        <v>18.78</v>
      </c>
      <c r="W303" s="160"/>
      <c r="X303" s="160" t="s">
        <v>538</v>
      </c>
      <c r="Y303" s="149"/>
      <c r="Z303" s="149"/>
      <c r="AA303" s="149"/>
      <c r="AB303" s="149"/>
      <c r="AC303" s="149"/>
      <c r="AD303" s="149"/>
      <c r="AE303" s="149"/>
      <c r="AF303" s="149"/>
      <c r="AG303" s="149" t="s">
        <v>539</v>
      </c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ht="22.5" outlineLevel="1" x14ac:dyDescent="0.2">
      <c r="A304" s="156"/>
      <c r="B304" s="157"/>
      <c r="C304" s="192" t="s">
        <v>1064</v>
      </c>
      <c r="D304" s="162"/>
      <c r="E304" s="163"/>
      <c r="F304" s="160"/>
      <c r="G304" s="160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49"/>
      <c r="Z304" s="149"/>
      <c r="AA304" s="149"/>
      <c r="AB304" s="149"/>
      <c r="AC304" s="149"/>
      <c r="AD304" s="149"/>
      <c r="AE304" s="149"/>
      <c r="AF304" s="149"/>
      <c r="AG304" s="149" t="s">
        <v>170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6"/>
      <c r="B305" s="157"/>
      <c r="C305" s="192" t="s">
        <v>1065</v>
      </c>
      <c r="D305" s="162"/>
      <c r="E305" s="163"/>
      <c r="F305" s="160"/>
      <c r="G305" s="1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170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 x14ac:dyDescent="0.2">
      <c r="A306" s="156"/>
      <c r="B306" s="157"/>
      <c r="C306" s="192" t="s">
        <v>1066</v>
      </c>
      <c r="D306" s="162"/>
      <c r="E306" s="163">
        <v>27.301159999999999</v>
      </c>
      <c r="F306" s="160"/>
      <c r="G306" s="160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49"/>
      <c r="Z306" s="149"/>
      <c r="AA306" s="149"/>
      <c r="AB306" s="149"/>
      <c r="AC306" s="149"/>
      <c r="AD306" s="149"/>
      <c r="AE306" s="149"/>
      <c r="AF306" s="149"/>
      <c r="AG306" s="149" t="s">
        <v>170</v>
      </c>
      <c r="AH306" s="149">
        <v>0</v>
      </c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 x14ac:dyDescent="0.2">
      <c r="A307" s="173">
        <v>247</v>
      </c>
      <c r="B307" s="174" t="s">
        <v>540</v>
      </c>
      <c r="C307" s="191" t="s">
        <v>541</v>
      </c>
      <c r="D307" s="175" t="s">
        <v>388</v>
      </c>
      <c r="E307" s="176">
        <v>27.301159999999999</v>
      </c>
      <c r="F307" s="177">
        <f>H307+J307</f>
        <v>0</v>
      </c>
      <c r="G307" s="177">
        <f>ROUND(E307*F307,2)</f>
        <v>0</v>
      </c>
      <c r="H307" s="178"/>
      <c r="I307" s="177">
        <f>ROUND(E307*H307,2)</f>
        <v>0</v>
      </c>
      <c r="J307" s="178"/>
      <c r="K307" s="177">
        <f>ROUND(E307*J307,2)</f>
        <v>0</v>
      </c>
      <c r="L307" s="177">
        <v>21</v>
      </c>
      <c r="M307" s="177">
        <f>G307*(1+L307/100)</f>
        <v>0</v>
      </c>
      <c r="N307" s="176">
        <v>0</v>
      </c>
      <c r="O307" s="176">
        <f>ROUND(E307*N307,2)</f>
        <v>0</v>
      </c>
      <c r="P307" s="176">
        <v>0</v>
      </c>
      <c r="Q307" s="176">
        <f>ROUND(E307*P307,2)</f>
        <v>0</v>
      </c>
      <c r="R307" s="177"/>
      <c r="S307" s="177" t="s">
        <v>148</v>
      </c>
      <c r="T307" s="179" t="s">
        <v>149</v>
      </c>
      <c r="U307" s="160">
        <v>0.68799999999999994</v>
      </c>
      <c r="V307" s="160">
        <f>ROUND(E307*U307,2)</f>
        <v>18.78</v>
      </c>
      <c r="W307" s="160"/>
      <c r="X307" s="160" t="s">
        <v>538</v>
      </c>
      <c r="Y307" s="149"/>
      <c r="Z307" s="149"/>
      <c r="AA307" s="149"/>
      <c r="AB307" s="149"/>
      <c r="AC307" s="149"/>
      <c r="AD307" s="149"/>
      <c r="AE307" s="149"/>
      <c r="AF307" s="149"/>
      <c r="AG307" s="149" t="s">
        <v>539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ht="22.5" outlineLevel="1" x14ac:dyDescent="0.2">
      <c r="A308" s="156"/>
      <c r="B308" s="157"/>
      <c r="C308" s="192" t="s">
        <v>1064</v>
      </c>
      <c r="D308" s="162"/>
      <c r="E308" s="163"/>
      <c r="F308" s="160"/>
      <c r="G308" s="160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49"/>
      <c r="Z308" s="149"/>
      <c r="AA308" s="149"/>
      <c r="AB308" s="149"/>
      <c r="AC308" s="149"/>
      <c r="AD308" s="149"/>
      <c r="AE308" s="149"/>
      <c r="AF308" s="149"/>
      <c r="AG308" s="149" t="s">
        <v>170</v>
      </c>
      <c r="AH308" s="149">
        <v>0</v>
      </c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 x14ac:dyDescent="0.2">
      <c r="A309" s="156"/>
      <c r="B309" s="157"/>
      <c r="C309" s="192" t="s">
        <v>1065</v>
      </c>
      <c r="D309" s="162"/>
      <c r="E309" s="163"/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49"/>
      <c r="Z309" s="149"/>
      <c r="AA309" s="149"/>
      <c r="AB309" s="149"/>
      <c r="AC309" s="149"/>
      <c r="AD309" s="149"/>
      <c r="AE309" s="149"/>
      <c r="AF309" s="149"/>
      <c r="AG309" s="149" t="s">
        <v>170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 x14ac:dyDescent="0.2">
      <c r="A310" s="156"/>
      <c r="B310" s="157"/>
      <c r="C310" s="192" t="s">
        <v>1066</v>
      </c>
      <c r="D310" s="162"/>
      <c r="E310" s="163">
        <v>27.301159999999999</v>
      </c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49"/>
      <c r="Z310" s="149"/>
      <c r="AA310" s="149"/>
      <c r="AB310" s="149"/>
      <c r="AC310" s="149"/>
      <c r="AD310" s="149"/>
      <c r="AE310" s="149"/>
      <c r="AF310" s="149"/>
      <c r="AG310" s="149" t="s">
        <v>170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73">
        <v>248</v>
      </c>
      <c r="B311" s="174" t="s">
        <v>542</v>
      </c>
      <c r="C311" s="191" t="s">
        <v>543</v>
      </c>
      <c r="D311" s="175" t="s">
        <v>388</v>
      </c>
      <c r="E311" s="176">
        <v>27.301159999999999</v>
      </c>
      <c r="F311" s="177">
        <f>H311+J311</f>
        <v>0</v>
      </c>
      <c r="G311" s="177">
        <f>ROUND(E311*F311,2)</f>
        <v>0</v>
      </c>
      <c r="H311" s="178"/>
      <c r="I311" s="177">
        <f>ROUND(E311*H311,2)</f>
        <v>0</v>
      </c>
      <c r="J311" s="178"/>
      <c r="K311" s="177">
        <f>ROUND(E311*J311,2)</f>
        <v>0</v>
      </c>
      <c r="L311" s="177">
        <v>21</v>
      </c>
      <c r="M311" s="177">
        <f>G311*(1+L311/100)</f>
        <v>0</v>
      </c>
      <c r="N311" s="176">
        <v>0</v>
      </c>
      <c r="O311" s="176">
        <f>ROUND(E311*N311,2)</f>
        <v>0</v>
      </c>
      <c r="P311" s="176">
        <v>0</v>
      </c>
      <c r="Q311" s="176">
        <f>ROUND(E311*P311,2)</f>
        <v>0</v>
      </c>
      <c r="R311" s="177"/>
      <c r="S311" s="177" t="s">
        <v>148</v>
      </c>
      <c r="T311" s="179" t="s">
        <v>149</v>
      </c>
      <c r="U311" s="160">
        <v>0</v>
      </c>
      <c r="V311" s="160">
        <f>ROUND(E311*U311,2)</f>
        <v>0</v>
      </c>
      <c r="W311" s="160"/>
      <c r="X311" s="160" t="s">
        <v>538</v>
      </c>
      <c r="Y311" s="149"/>
      <c r="Z311" s="149"/>
      <c r="AA311" s="149"/>
      <c r="AB311" s="149"/>
      <c r="AC311" s="149"/>
      <c r="AD311" s="149"/>
      <c r="AE311" s="149"/>
      <c r="AF311" s="149"/>
      <c r="AG311" s="149" t="s">
        <v>539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ht="22.5" outlineLevel="1" x14ac:dyDescent="0.2">
      <c r="A312" s="156"/>
      <c r="B312" s="157"/>
      <c r="C312" s="192" t="s">
        <v>1064</v>
      </c>
      <c r="D312" s="162"/>
      <c r="E312" s="163"/>
      <c r="F312" s="160"/>
      <c r="G312" s="160"/>
      <c r="H312" s="160"/>
      <c r="I312" s="160"/>
      <c r="J312" s="160"/>
      <c r="K312" s="160"/>
      <c r="L312" s="160"/>
      <c r="M312" s="160"/>
      <c r="N312" s="159"/>
      <c r="O312" s="159"/>
      <c r="P312" s="159"/>
      <c r="Q312" s="159"/>
      <c r="R312" s="160"/>
      <c r="S312" s="160"/>
      <c r="T312" s="160"/>
      <c r="U312" s="160"/>
      <c r="V312" s="160"/>
      <c r="W312" s="160"/>
      <c r="X312" s="160"/>
      <c r="Y312" s="149"/>
      <c r="Z312" s="149"/>
      <c r="AA312" s="149"/>
      <c r="AB312" s="149"/>
      <c r="AC312" s="149"/>
      <c r="AD312" s="149"/>
      <c r="AE312" s="149"/>
      <c r="AF312" s="149"/>
      <c r="AG312" s="149" t="s">
        <v>170</v>
      </c>
      <c r="AH312" s="149">
        <v>0</v>
      </c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 x14ac:dyDescent="0.2">
      <c r="A313" s="156"/>
      <c r="B313" s="157"/>
      <c r="C313" s="192" t="s">
        <v>1065</v>
      </c>
      <c r="D313" s="162"/>
      <c r="E313" s="163"/>
      <c r="F313" s="160"/>
      <c r="G313" s="160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49"/>
      <c r="Z313" s="149"/>
      <c r="AA313" s="149"/>
      <c r="AB313" s="149"/>
      <c r="AC313" s="149"/>
      <c r="AD313" s="149"/>
      <c r="AE313" s="149"/>
      <c r="AF313" s="149"/>
      <c r="AG313" s="149" t="s">
        <v>170</v>
      </c>
      <c r="AH313" s="149">
        <v>0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 x14ac:dyDescent="0.2">
      <c r="A314" s="156"/>
      <c r="B314" s="157"/>
      <c r="C314" s="192" t="s">
        <v>1066</v>
      </c>
      <c r="D314" s="162"/>
      <c r="E314" s="163">
        <v>27.301159999999999</v>
      </c>
      <c r="F314" s="160"/>
      <c r="G314" s="160"/>
      <c r="H314" s="160"/>
      <c r="I314" s="160"/>
      <c r="J314" s="160"/>
      <c r="K314" s="160"/>
      <c r="L314" s="160"/>
      <c r="M314" s="160"/>
      <c r="N314" s="159"/>
      <c r="O314" s="159"/>
      <c r="P314" s="159"/>
      <c r="Q314" s="159"/>
      <c r="R314" s="160"/>
      <c r="S314" s="160"/>
      <c r="T314" s="160"/>
      <c r="U314" s="160"/>
      <c r="V314" s="160"/>
      <c r="W314" s="160"/>
      <c r="X314" s="160"/>
      <c r="Y314" s="149"/>
      <c r="Z314" s="149"/>
      <c r="AA314" s="149"/>
      <c r="AB314" s="149"/>
      <c r="AC314" s="149"/>
      <c r="AD314" s="149"/>
      <c r="AE314" s="149"/>
      <c r="AF314" s="149"/>
      <c r="AG314" s="149" t="s">
        <v>170</v>
      </c>
      <c r="AH314" s="149">
        <v>0</v>
      </c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1" x14ac:dyDescent="0.2">
      <c r="A315" s="173">
        <v>249</v>
      </c>
      <c r="B315" s="174" t="s">
        <v>1067</v>
      </c>
      <c r="C315" s="191" t="s">
        <v>1068</v>
      </c>
      <c r="D315" s="175" t="s">
        <v>388</v>
      </c>
      <c r="E315" s="176">
        <v>27.301159999999999</v>
      </c>
      <c r="F315" s="177">
        <f>H315+J315</f>
        <v>0</v>
      </c>
      <c r="G315" s="177">
        <f>ROUND(E315*F315,2)</f>
        <v>0</v>
      </c>
      <c r="H315" s="178"/>
      <c r="I315" s="177">
        <f>ROUND(E315*H315,2)</f>
        <v>0</v>
      </c>
      <c r="J315" s="178"/>
      <c r="K315" s="177">
        <f>ROUND(E315*J315,2)</f>
        <v>0</v>
      </c>
      <c r="L315" s="177">
        <v>21</v>
      </c>
      <c r="M315" s="177">
        <f>G315*(1+L315/100)</f>
        <v>0</v>
      </c>
      <c r="N315" s="176">
        <v>0</v>
      </c>
      <c r="O315" s="176">
        <f>ROUND(E315*N315,2)</f>
        <v>0</v>
      </c>
      <c r="P315" s="176">
        <v>0</v>
      </c>
      <c r="Q315" s="176">
        <f>ROUND(E315*P315,2)</f>
        <v>0</v>
      </c>
      <c r="R315" s="177"/>
      <c r="S315" s="177" t="s">
        <v>148</v>
      </c>
      <c r="T315" s="179" t="s">
        <v>149</v>
      </c>
      <c r="U315" s="160">
        <v>0</v>
      </c>
      <c r="V315" s="160">
        <f>ROUND(E315*U315,2)</f>
        <v>0</v>
      </c>
      <c r="W315" s="160"/>
      <c r="X315" s="160" t="s">
        <v>538</v>
      </c>
      <c r="Y315" s="149"/>
      <c r="Z315" s="149"/>
      <c r="AA315" s="149"/>
      <c r="AB315" s="149"/>
      <c r="AC315" s="149"/>
      <c r="AD315" s="149"/>
      <c r="AE315" s="149"/>
      <c r="AF315" s="149"/>
      <c r="AG315" s="149" t="s">
        <v>539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ht="22.5" outlineLevel="1" x14ac:dyDescent="0.2">
      <c r="A316" s="156"/>
      <c r="B316" s="157"/>
      <c r="C316" s="192" t="s">
        <v>1064</v>
      </c>
      <c r="D316" s="162"/>
      <c r="E316" s="163"/>
      <c r="F316" s="160"/>
      <c r="G316" s="1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49"/>
      <c r="Z316" s="149"/>
      <c r="AA316" s="149"/>
      <c r="AB316" s="149"/>
      <c r="AC316" s="149"/>
      <c r="AD316" s="149"/>
      <c r="AE316" s="149"/>
      <c r="AF316" s="149"/>
      <c r="AG316" s="149" t="s">
        <v>170</v>
      </c>
      <c r="AH316" s="149">
        <v>0</v>
      </c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1" x14ac:dyDescent="0.2">
      <c r="A317" s="156"/>
      <c r="B317" s="157"/>
      <c r="C317" s="192" t="s">
        <v>1065</v>
      </c>
      <c r="D317" s="162"/>
      <c r="E317" s="163"/>
      <c r="F317" s="160"/>
      <c r="G317" s="160"/>
      <c r="H317" s="160"/>
      <c r="I317" s="160"/>
      <c r="J317" s="160"/>
      <c r="K317" s="160"/>
      <c r="L317" s="160"/>
      <c r="M317" s="160"/>
      <c r="N317" s="159"/>
      <c r="O317" s="159"/>
      <c r="P317" s="159"/>
      <c r="Q317" s="159"/>
      <c r="R317" s="160"/>
      <c r="S317" s="160"/>
      <c r="T317" s="160"/>
      <c r="U317" s="160"/>
      <c r="V317" s="160"/>
      <c r="W317" s="160"/>
      <c r="X317" s="160"/>
      <c r="Y317" s="149"/>
      <c r="Z317" s="149"/>
      <c r="AA317" s="149"/>
      <c r="AB317" s="149"/>
      <c r="AC317" s="149"/>
      <c r="AD317" s="149"/>
      <c r="AE317" s="149"/>
      <c r="AF317" s="149"/>
      <c r="AG317" s="149" t="s">
        <v>170</v>
      </c>
      <c r="AH317" s="149">
        <v>0</v>
      </c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1" x14ac:dyDescent="0.2">
      <c r="A318" s="156"/>
      <c r="B318" s="157"/>
      <c r="C318" s="192" t="s">
        <v>1066</v>
      </c>
      <c r="D318" s="162"/>
      <c r="E318" s="163">
        <v>27.301159999999999</v>
      </c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49"/>
      <c r="Z318" s="149"/>
      <c r="AA318" s="149"/>
      <c r="AB318" s="149"/>
      <c r="AC318" s="149"/>
      <c r="AD318" s="149"/>
      <c r="AE318" s="149"/>
      <c r="AF318" s="149"/>
      <c r="AG318" s="149" t="s">
        <v>170</v>
      </c>
      <c r="AH318" s="149">
        <v>0</v>
      </c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ht="22.5" outlineLevel="1" x14ac:dyDescent="0.2">
      <c r="A319" s="173">
        <v>250</v>
      </c>
      <c r="B319" s="174" t="s">
        <v>1069</v>
      </c>
      <c r="C319" s="191" t="s">
        <v>1070</v>
      </c>
      <c r="D319" s="175" t="s">
        <v>388</v>
      </c>
      <c r="E319" s="176">
        <v>27.301159999999999</v>
      </c>
      <c r="F319" s="177">
        <f>H319+J319</f>
        <v>0</v>
      </c>
      <c r="G319" s="177">
        <f>ROUND(E319*F319,2)</f>
        <v>0</v>
      </c>
      <c r="H319" s="178"/>
      <c r="I319" s="177">
        <f>ROUND(E319*H319,2)</f>
        <v>0</v>
      </c>
      <c r="J319" s="178"/>
      <c r="K319" s="177">
        <f>ROUND(E319*J319,2)</f>
        <v>0</v>
      </c>
      <c r="L319" s="177">
        <v>21</v>
      </c>
      <c r="M319" s="177">
        <f>G319*(1+L319/100)</f>
        <v>0</v>
      </c>
      <c r="N319" s="176">
        <v>0</v>
      </c>
      <c r="O319" s="176">
        <f>ROUND(E319*N319,2)</f>
        <v>0</v>
      </c>
      <c r="P319" s="176">
        <v>0</v>
      </c>
      <c r="Q319" s="176">
        <f>ROUND(E319*P319,2)</f>
        <v>0</v>
      </c>
      <c r="R319" s="177"/>
      <c r="S319" s="177" t="s">
        <v>148</v>
      </c>
      <c r="T319" s="179" t="s">
        <v>149</v>
      </c>
      <c r="U319" s="160">
        <v>0</v>
      </c>
      <c r="V319" s="160">
        <f>ROUND(E319*U319,2)</f>
        <v>0</v>
      </c>
      <c r="W319" s="160"/>
      <c r="X319" s="160" t="s">
        <v>538</v>
      </c>
      <c r="Y319" s="149"/>
      <c r="Z319" s="149"/>
      <c r="AA319" s="149"/>
      <c r="AB319" s="149"/>
      <c r="AC319" s="149"/>
      <c r="AD319" s="149"/>
      <c r="AE319" s="149"/>
      <c r="AF319" s="149"/>
      <c r="AG319" s="149" t="s">
        <v>539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ht="22.5" outlineLevel="1" x14ac:dyDescent="0.2">
      <c r="A320" s="156"/>
      <c r="B320" s="157"/>
      <c r="C320" s="192" t="s">
        <v>1064</v>
      </c>
      <c r="D320" s="162"/>
      <c r="E320" s="163"/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170</v>
      </c>
      <c r="AH320" s="149">
        <v>0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outlineLevel="1" x14ac:dyDescent="0.2">
      <c r="A321" s="156"/>
      <c r="B321" s="157"/>
      <c r="C321" s="192" t="s">
        <v>1065</v>
      </c>
      <c r="D321" s="162"/>
      <c r="E321" s="163"/>
      <c r="F321" s="160"/>
      <c r="G321" s="160"/>
      <c r="H321" s="160"/>
      <c r="I321" s="160"/>
      <c r="J321" s="160"/>
      <c r="K321" s="160"/>
      <c r="L321" s="160"/>
      <c r="M321" s="160"/>
      <c r="N321" s="159"/>
      <c r="O321" s="159"/>
      <c r="P321" s="159"/>
      <c r="Q321" s="159"/>
      <c r="R321" s="160"/>
      <c r="S321" s="160"/>
      <c r="T321" s="160"/>
      <c r="U321" s="160"/>
      <c r="V321" s="160"/>
      <c r="W321" s="160"/>
      <c r="X321" s="160"/>
      <c r="Y321" s="149"/>
      <c r="Z321" s="149"/>
      <c r="AA321" s="149"/>
      <c r="AB321" s="149"/>
      <c r="AC321" s="149"/>
      <c r="AD321" s="149"/>
      <c r="AE321" s="149"/>
      <c r="AF321" s="149"/>
      <c r="AG321" s="149" t="s">
        <v>170</v>
      </c>
      <c r="AH321" s="149">
        <v>0</v>
      </c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 x14ac:dyDescent="0.2">
      <c r="A322" s="156"/>
      <c r="B322" s="157"/>
      <c r="C322" s="192" t="s">
        <v>1066</v>
      </c>
      <c r="D322" s="162"/>
      <c r="E322" s="163">
        <v>27.301159999999999</v>
      </c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49"/>
      <c r="Z322" s="149"/>
      <c r="AA322" s="149"/>
      <c r="AB322" s="149"/>
      <c r="AC322" s="149"/>
      <c r="AD322" s="149"/>
      <c r="AE322" s="149"/>
      <c r="AF322" s="149"/>
      <c r="AG322" s="149" t="s">
        <v>170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ht="22.5" outlineLevel="1" x14ac:dyDescent="0.2">
      <c r="A323" s="180">
        <v>251</v>
      </c>
      <c r="B323" s="181" t="s">
        <v>1071</v>
      </c>
      <c r="C323" s="190" t="s">
        <v>1072</v>
      </c>
      <c r="D323" s="182" t="s">
        <v>388</v>
      </c>
      <c r="E323" s="183">
        <v>8.01</v>
      </c>
      <c r="F323" s="184">
        <f>H323+J323</f>
        <v>0</v>
      </c>
      <c r="G323" s="184">
        <f>ROUND(E323*F323,2)</f>
        <v>0</v>
      </c>
      <c r="H323" s="185"/>
      <c r="I323" s="184">
        <f>ROUND(E323*H323,2)</f>
        <v>0</v>
      </c>
      <c r="J323" s="185"/>
      <c r="K323" s="184">
        <f>ROUND(E323*J323,2)</f>
        <v>0</v>
      </c>
      <c r="L323" s="184">
        <v>21</v>
      </c>
      <c r="M323" s="184">
        <f>G323*(1+L323/100)</f>
        <v>0</v>
      </c>
      <c r="N323" s="183">
        <v>0</v>
      </c>
      <c r="O323" s="183">
        <f>ROUND(E323*N323,2)</f>
        <v>0</v>
      </c>
      <c r="P323" s="183">
        <v>0</v>
      </c>
      <c r="Q323" s="183">
        <f>ROUND(E323*P323,2)</f>
        <v>0</v>
      </c>
      <c r="R323" s="184"/>
      <c r="S323" s="184" t="s">
        <v>369</v>
      </c>
      <c r="T323" s="186" t="s">
        <v>370</v>
      </c>
      <c r="U323" s="160">
        <v>0</v>
      </c>
      <c r="V323" s="160">
        <f>ROUND(E323*U323,2)</f>
        <v>0</v>
      </c>
      <c r="W323" s="160"/>
      <c r="X323" s="160" t="s">
        <v>150</v>
      </c>
      <c r="Y323" s="149"/>
      <c r="Z323" s="149"/>
      <c r="AA323" s="149"/>
      <c r="AB323" s="149"/>
      <c r="AC323" s="149"/>
      <c r="AD323" s="149"/>
      <c r="AE323" s="149"/>
      <c r="AF323" s="149"/>
      <c r="AG323" s="149" t="s">
        <v>151</v>
      </c>
      <c r="AH323" s="149"/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 x14ac:dyDescent="0.2">
      <c r="A324" s="180">
        <v>252</v>
      </c>
      <c r="B324" s="181" t="s">
        <v>1073</v>
      </c>
      <c r="C324" s="190" t="s">
        <v>1074</v>
      </c>
      <c r="D324" s="182" t="s">
        <v>388</v>
      </c>
      <c r="E324" s="183">
        <v>18.260000000000002</v>
      </c>
      <c r="F324" s="184">
        <f>H324+J324</f>
        <v>0</v>
      </c>
      <c r="G324" s="184">
        <f>ROUND(E324*F324,2)</f>
        <v>0</v>
      </c>
      <c r="H324" s="185"/>
      <c r="I324" s="184">
        <f>ROUND(E324*H324,2)</f>
        <v>0</v>
      </c>
      <c r="J324" s="185"/>
      <c r="K324" s="184">
        <f>ROUND(E324*J324,2)</f>
        <v>0</v>
      </c>
      <c r="L324" s="184">
        <v>21</v>
      </c>
      <c r="M324" s="184">
        <f>G324*(1+L324/100)</f>
        <v>0</v>
      </c>
      <c r="N324" s="183">
        <v>0</v>
      </c>
      <c r="O324" s="183">
        <f>ROUND(E324*N324,2)</f>
        <v>0</v>
      </c>
      <c r="P324" s="183">
        <v>0</v>
      </c>
      <c r="Q324" s="183">
        <f>ROUND(E324*P324,2)</f>
        <v>0</v>
      </c>
      <c r="R324" s="184"/>
      <c r="S324" s="184" t="s">
        <v>369</v>
      </c>
      <c r="T324" s="186" t="s">
        <v>370</v>
      </c>
      <c r="U324" s="160">
        <v>0</v>
      </c>
      <c r="V324" s="160">
        <f>ROUND(E324*U324,2)</f>
        <v>0</v>
      </c>
      <c r="W324" s="160"/>
      <c r="X324" s="160" t="s">
        <v>422</v>
      </c>
      <c r="Y324" s="149"/>
      <c r="Z324" s="149"/>
      <c r="AA324" s="149"/>
      <c r="AB324" s="149"/>
      <c r="AC324" s="149"/>
      <c r="AD324" s="149"/>
      <c r="AE324" s="149"/>
      <c r="AF324" s="149"/>
      <c r="AG324" s="149" t="s">
        <v>423</v>
      </c>
      <c r="AH324" s="149"/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outlineLevel="1" x14ac:dyDescent="0.2">
      <c r="A325" s="173">
        <v>253</v>
      </c>
      <c r="B325" s="174" t="s">
        <v>551</v>
      </c>
      <c r="C325" s="191" t="s">
        <v>552</v>
      </c>
      <c r="D325" s="175" t="s">
        <v>553</v>
      </c>
      <c r="E325" s="176">
        <v>1</v>
      </c>
      <c r="F325" s="177">
        <f>H325+J325</f>
        <v>0</v>
      </c>
      <c r="G325" s="177">
        <f>ROUND(E325*F325,2)</f>
        <v>0</v>
      </c>
      <c r="H325" s="178"/>
      <c r="I325" s="177">
        <f>ROUND(E325*H325,2)</f>
        <v>0</v>
      </c>
      <c r="J325" s="178"/>
      <c r="K325" s="177">
        <f>ROUND(E325*J325,2)</f>
        <v>0</v>
      </c>
      <c r="L325" s="177">
        <v>21</v>
      </c>
      <c r="M325" s="177">
        <f>G325*(1+L325/100)</f>
        <v>0</v>
      </c>
      <c r="N325" s="176">
        <v>0</v>
      </c>
      <c r="O325" s="176">
        <f>ROUND(E325*N325,2)</f>
        <v>0</v>
      </c>
      <c r="P325" s="176">
        <v>0</v>
      </c>
      <c r="Q325" s="176">
        <f>ROUND(E325*P325,2)</f>
        <v>0</v>
      </c>
      <c r="R325" s="177"/>
      <c r="S325" s="177" t="s">
        <v>369</v>
      </c>
      <c r="T325" s="179" t="s">
        <v>554</v>
      </c>
      <c r="U325" s="160">
        <v>0</v>
      </c>
      <c r="V325" s="160">
        <f>ROUND(E325*U325,2)</f>
        <v>0</v>
      </c>
      <c r="W325" s="160"/>
      <c r="X325" s="160" t="s">
        <v>555</v>
      </c>
      <c r="Y325" s="149"/>
      <c r="Z325" s="149"/>
      <c r="AA325" s="149"/>
      <c r="AB325" s="149"/>
      <c r="AC325" s="149"/>
      <c r="AD325" s="149"/>
      <c r="AE325" s="149"/>
      <c r="AF325" s="149"/>
      <c r="AG325" s="149" t="s">
        <v>556</v>
      </c>
      <c r="AH325" s="149"/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x14ac:dyDescent="0.2">
      <c r="A326" s="3"/>
      <c r="B326" s="4"/>
      <c r="C326" s="195"/>
      <c r="D326" s="6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AE326">
        <v>15</v>
      </c>
      <c r="AF326">
        <v>21</v>
      </c>
      <c r="AG326" t="s">
        <v>130</v>
      </c>
    </row>
    <row r="327" spans="1:60" x14ac:dyDescent="0.2">
      <c r="A327" s="152"/>
      <c r="B327" s="153" t="s">
        <v>31</v>
      </c>
      <c r="C327" s="196"/>
      <c r="D327" s="154"/>
      <c r="E327" s="155"/>
      <c r="F327" s="155"/>
      <c r="G327" s="188">
        <f>G8+G14+G21+G23+G30+G68+G70+G90+G225+G243+G254+G261+G264+G297</f>
        <v>0</v>
      </c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E327">
        <f>SUMIF(L7:L325,AE326,G7:G325)</f>
        <v>0</v>
      </c>
      <c r="AF327">
        <f>SUMIF(L7:L325,AF326,G7:G325)</f>
        <v>0</v>
      </c>
      <c r="AG327" t="s">
        <v>557</v>
      </c>
    </row>
    <row r="328" spans="1:60" x14ac:dyDescent="0.2">
      <c r="A328" s="3"/>
      <c r="B328" s="4"/>
      <c r="C328" s="195"/>
      <c r="D328" s="6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60" x14ac:dyDescent="0.2">
      <c r="A329" s="3"/>
      <c r="B329" s="4"/>
      <c r="C329" s="195"/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60" x14ac:dyDescent="0.2">
      <c r="A330" s="261" t="s">
        <v>558</v>
      </c>
      <c r="B330" s="261"/>
      <c r="C330" s="262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60" x14ac:dyDescent="0.2">
      <c r="A331" s="263"/>
      <c r="B331" s="264"/>
      <c r="C331" s="265"/>
      <c r="D331" s="264"/>
      <c r="E331" s="264"/>
      <c r="F331" s="264"/>
      <c r="G331" s="266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AG331" t="s">
        <v>559</v>
      </c>
    </row>
    <row r="332" spans="1:60" x14ac:dyDescent="0.2">
      <c r="A332" s="267"/>
      <c r="B332" s="268"/>
      <c r="C332" s="269"/>
      <c r="D332" s="268"/>
      <c r="E332" s="268"/>
      <c r="F332" s="268"/>
      <c r="G332" s="270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60" x14ac:dyDescent="0.2">
      <c r="A333" s="267"/>
      <c r="B333" s="268"/>
      <c r="C333" s="269"/>
      <c r="D333" s="268"/>
      <c r="E333" s="268"/>
      <c r="F333" s="268"/>
      <c r="G333" s="270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60" x14ac:dyDescent="0.2">
      <c r="A334" s="267"/>
      <c r="B334" s="268"/>
      <c r="C334" s="269"/>
      <c r="D334" s="268"/>
      <c r="E334" s="268"/>
      <c r="F334" s="268"/>
      <c r="G334" s="270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60" x14ac:dyDescent="0.2">
      <c r="A335" s="271"/>
      <c r="B335" s="272"/>
      <c r="C335" s="273"/>
      <c r="D335" s="272"/>
      <c r="E335" s="272"/>
      <c r="F335" s="272"/>
      <c r="G335" s="274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60" x14ac:dyDescent="0.2">
      <c r="A336" s="3"/>
      <c r="B336" s="4"/>
      <c r="C336" s="195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3:33" x14ac:dyDescent="0.2">
      <c r="C337" s="197"/>
      <c r="D337" s="10"/>
      <c r="AG337" t="s">
        <v>560</v>
      </c>
    </row>
    <row r="338" spans="3:33" x14ac:dyDescent="0.2">
      <c r="D338" s="10"/>
    </row>
    <row r="339" spans="3:33" x14ac:dyDescent="0.2">
      <c r="D339" s="10"/>
    </row>
    <row r="340" spans="3:33" x14ac:dyDescent="0.2">
      <c r="D340" s="10"/>
    </row>
    <row r="341" spans="3:33" x14ac:dyDescent="0.2">
      <c r="D341" s="10"/>
    </row>
    <row r="342" spans="3:33" x14ac:dyDescent="0.2">
      <c r="D342" s="10"/>
    </row>
    <row r="343" spans="3:33" x14ac:dyDescent="0.2">
      <c r="D343" s="10"/>
    </row>
    <row r="344" spans="3:33" x14ac:dyDescent="0.2">
      <c r="D344" s="10"/>
    </row>
    <row r="345" spans="3:33" x14ac:dyDescent="0.2">
      <c r="D345" s="10"/>
    </row>
    <row r="346" spans="3:33" x14ac:dyDescent="0.2">
      <c r="D346" s="10"/>
    </row>
    <row r="347" spans="3:33" x14ac:dyDescent="0.2">
      <c r="D347" s="10"/>
    </row>
    <row r="348" spans="3:33" x14ac:dyDescent="0.2">
      <c r="D348" s="10"/>
    </row>
    <row r="349" spans="3:33" x14ac:dyDescent="0.2">
      <c r="D349" s="10"/>
    </row>
    <row r="350" spans="3:33" x14ac:dyDescent="0.2">
      <c r="D350" s="10"/>
    </row>
    <row r="351" spans="3:33" x14ac:dyDescent="0.2">
      <c r="D351" s="10"/>
    </row>
    <row r="352" spans="3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bf6Tj6PNKRmUp6iGfnFiI6dccZ4hGZPIiedV+DGAfl+Z3FIJLELMR3daC+xENkcRNb3rNMCT5adGmQuRiGFLg==" saltValue="5iZ8AeZFneOs1VbngEkrSw==" spinCount="100000" sheet="1" objects="1" scenarios="1"/>
  <mergeCells count="6">
    <mergeCell ref="A331:G335"/>
    <mergeCell ref="A1:G1"/>
    <mergeCell ref="C2:G2"/>
    <mergeCell ref="C3:G3"/>
    <mergeCell ref="C4:G4"/>
    <mergeCell ref="A330:C33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118</v>
      </c>
    </row>
    <row r="2" spans="1:60" ht="24.95" customHeight="1" x14ac:dyDescent="0.2">
      <c r="A2" s="141" t="s">
        <v>8</v>
      </c>
      <c r="B2" s="49" t="s">
        <v>43</v>
      </c>
      <c r="C2" s="255" t="s">
        <v>44</v>
      </c>
      <c r="D2" s="256"/>
      <c r="E2" s="256"/>
      <c r="F2" s="256"/>
      <c r="G2" s="257"/>
      <c r="AG2" t="s">
        <v>119</v>
      </c>
    </row>
    <row r="3" spans="1:60" ht="24.95" customHeight="1" x14ac:dyDescent="0.2">
      <c r="A3" s="141" t="s">
        <v>9</v>
      </c>
      <c r="B3" s="49" t="s">
        <v>52</v>
      </c>
      <c r="C3" s="255" t="s">
        <v>53</v>
      </c>
      <c r="D3" s="256"/>
      <c r="E3" s="256"/>
      <c r="F3" s="256"/>
      <c r="G3" s="257"/>
      <c r="AC3" s="123" t="s">
        <v>119</v>
      </c>
      <c r="AG3" t="s">
        <v>120</v>
      </c>
    </row>
    <row r="4" spans="1:60" ht="24.95" customHeight="1" x14ac:dyDescent="0.2">
      <c r="A4" s="142" t="s">
        <v>10</v>
      </c>
      <c r="B4" s="143" t="s">
        <v>58</v>
      </c>
      <c r="C4" s="258" t="s">
        <v>59</v>
      </c>
      <c r="D4" s="259"/>
      <c r="E4" s="259"/>
      <c r="F4" s="259"/>
      <c r="G4" s="260"/>
      <c r="AG4" t="s">
        <v>121</v>
      </c>
    </row>
    <row r="5" spans="1:60" x14ac:dyDescent="0.2">
      <c r="D5" s="10"/>
    </row>
    <row r="6" spans="1:60" ht="38.25" x14ac:dyDescent="0.2">
      <c r="A6" s="145" t="s">
        <v>122</v>
      </c>
      <c r="B6" s="147" t="s">
        <v>123</v>
      </c>
      <c r="C6" s="147" t="s">
        <v>124</v>
      </c>
      <c r="D6" s="146" t="s">
        <v>125</v>
      </c>
      <c r="E6" s="145" t="s">
        <v>126</v>
      </c>
      <c r="F6" s="144" t="s">
        <v>127</v>
      </c>
      <c r="G6" s="145" t="s">
        <v>31</v>
      </c>
      <c r="H6" s="148" t="s">
        <v>32</v>
      </c>
      <c r="I6" s="148" t="s">
        <v>128</v>
      </c>
      <c r="J6" s="148" t="s">
        <v>33</v>
      </c>
      <c r="K6" s="148" t="s">
        <v>129</v>
      </c>
      <c r="L6" s="148" t="s">
        <v>130</v>
      </c>
      <c r="M6" s="148" t="s">
        <v>131</v>
      </c>
      <c r="N6" s="148" t="s">
        <v>132</v>
      </c>
      <c r="O6" s="148" t="s">
        <v>133</v>
      </c>
      <c r="P6" s="148" t="s">
        <v>134</v>
      </c>
      <c r="Q6" s="148" t="s">
        <v>135</v>
      </c>
      <c r="R6" s="148" t="s">
        <v>136</v>
      </c>
      <c r="S6" s="148" t="s">
        <v>137</v>
      </c>
      <c r="T6" s="148" t="s">
        <v>138</v>
      </c>
      <c r="U6" s="148" t="s">
        <v>139</v>
      </c>
      <c r="V6" s="148" t="s">
        <v>140</v>
      </c>
      <c r="W6" s="148" t="s">
        <v>141</v>
      </c>
      <c r="X6" s="148" t="s">
        <v>142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</row>
    <row r="8" spans="1:60" x14ac:dyDescent="0.2">
      <c r="A8" s="167" t="s">
        <v>143</v>
      </c>
      <c r="B8" s="168" t="s">
        <v>58</v>
      </c>
      <c r="C8" s="189" t="s">
        <v>29</v>
      </c>
      <c r="D8" s="169"/>
      <c r="E8" s="170"/>
      <c r="F8" s="171"/>
      <c r="G8" s="171">
        <f>SUMIF(AG9:AG25,"&lt;&gt;NOR",G9:G25)</f>
        <v>0</v>
      </c>
      <c r="H8" s="171"/>
      <c r="I8" s="171">
        <f>SUM(I9:I25)</f>
        <v>0</v>
      </c>
      <c r="J8" s="171"/>
      <c r="K8" s="171">
        <f>SUM(K9:K25)</f>
        <v>0</v>
      </c>
      <c r="L8" s="171"/>
      <c r="M8" s="171">
        <f>SUM(M9:M25)</f>
        <v>0</v>
      </c>
      <c r="N8" s="170"/>
      <c r="O8" s="170">
        <f>SUM(O9:O25)</f>
        <v>0</v>
      </c>
      <c r="P8" s="170"/>
      <c r="Q8" s="170">
        <f>SUM(Q9:Q25)</f>
        <v>0</v>
      </c>
      <c r="R8" s="171"/>
      <c r="S8" s="171"/>
      <c r="T8" s="172"/>
      <c r="U8" s="166"/>
      <c r="V8" s="166">
        <f>SUM(V9:V25)</f>
        <v>0</v>
      </c>
      <c r="W8" s="166"/>
      <c r="X8" s="166"/>
      <c r="AG8" t="s">
        <v>144</v>
      </c>
    </row>
    <row r="9" spans="1:60" outlineLevel="1" x14ac:dyDescent="0.2">
      <c r="A9" s="180">
        <v>1</v>
      </c>
      <c r="B9" s="181" t="s">
        <v>1075</v>
      </c>
      <c r="C9" s="190" t="s">
        <v>1076</v>
      </c>
      <c r="D9" s="182" t="s">
        <v>576</v>
      </c>
      <c r="E9" s="183">
        <v>1</v>
      </c>
      <c r="F9" s="184">
        <f t="shared" ref="F9:F17" si="0">H9+J9</f>
        <v>0</v>
      </c>
      <c r="G9" s="184">
        <f t="shared" ref="G9:G17" si="1">ROUND(E9*F9,2)</f>
        <v>0</v>
      </c>
      <c r="H9" s="185"/>
      <c r="I9" s="184">
        <f t="shared" ref="I9:I17" si="2">ROUND(E9*H9,2)</f>
        <v>0</v>
      </c>
      <c r="J9" s="185"/>
      <c r="K9" s="184">
        <f t="shared" ref="K9:K17" si="3">ROUND(E9*J9,2)</f>
        <v>0</v>
      </c>
      <c r="L9" s="184">
        <v>21</v>
      </c>
      <c r="M9" s="184">
        <f t="shared" ref="M9:M17" si="4">G9*(1+L9/100)</f>
        <v>0</v>
      </c>
      <c r="N9" s="183">
        <v>0</v>
      </c>
      <c r="O9" s="183">
        <f t="shared" ref="O9:O17" si="5">ROUND(E9*N9,2)</f>
        <v>0</v>
      </c>
      <c r="P9" s="183">
        <v>0</v>
      </c>
      <c r="Q9" s="183">
        <f t="shared" ref="Q9:Q17" si="6">ROUND(E9*P9,2)</f>
        <v>0</v>
      </c>
      <c r="R9" s="184"/>
      <c r="S9" s="184" t="s">
        <v>369</v>
      </c>
      <c r="T9" s="186" t="s">
        <v>370</v>
      </c>
      <c r="U9" s="160">
        <v>0</v>
      </c>
      <c r="V9" s="160">
        <f t="shared" ref="V9:V17" si="7">ROUND(E9*U9,2)</f>
        <v>0</v>
      </c>
      <c r="W9" s="160"/>
      <c r="X9" s="160" t="s">
        <v>150</v>
      </c>
      <c r="Y9" s="149"/>
      <c r="Z9" s="149"/>
      <c r="AA9" s="149"/>
      <c r="AB9" s="149"/>
      <c r="AC9" s="149"/>
      <c r="AD9" s="149"/>
      <c r="AE9" s="149"/>
      <c r="AF9" s="149"/>
      <c r="AG9" s="149" t="s">
        <v>151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80">
        <v>2</v>
      </c>
      <c r="B10" s="181" t="s">
        <v>1077</v>
      </c>
      <c r="C10" s="190" t="s">
        <v>1078</v>
      </c>
      <c r="D10" s="182" t="s">
        <v>576</v>
      </c>
      <c r="E10" s="183">
        <v>1</v>
      </c>
      <c r="F10" s="184">
        <f t="shared" si="0"/>
        <v>0</v>
      </c>
      <c r="G10" s="184">
        <f t="shared" si="1"/>
        <v>0</v>
      </c>
      <c r="H10" s="185"/>
      <c r="I10" s="184">
        <f t="shared" si="2"/>
        <v>0</v>
      </c>
      <c r="J10" s="185"/>
      <c r="K10" s="184">
        <f t="shared" si="3"/>
        <v>0</v>
      </c>
      <c r="L10" s="184">
        <v>21</v>
      </c>
      <c r="M10" s="184">
        <f t="shared" si="4"/>
        <v>0</v>
      </c>
      <c r="N10" s="183">
        <v>0</v>
      </c>
      <c r="O10" s="183">
        <f t="shared" si="5"/>
        <v>0</v>
      </c>
      <c r="P10" s="183">
        <v>0</v>
      </c>
      <c r="Q10" s="183">
        <f t="shared" si="6"/>
        <v>0</v>
      </c>
      <c r="R10" s="184"/>
      <c r="S10" s="184" t="s">
        <v>369</v>
      </c>
      <c r="T10" s="186" t="s">
        <v>554</v>
      </c>
      <c r="U10" s="160">
        <v>0</v>
      </c>
      <c r="V10" s="160">
        <f t="shared" si="7"/>
        <v>0</v>
      </c>
      <c r="W10" s="160"/>
      <c r="X10" s="160" t="s">
        <v>150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151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80">
        <v>3</v>
      </c>
      <c r="B11" s="181" t="s">
        <v>1079</v>
      </c>
      <c r="C11" s="190" t="s">
        <v>1080</v>
      </c>
      <c r="D11" s="182" t="s">
        <v>576</v>
      </c>
      <c r="E11" s="183">
        <v>1</v>
      </c>
      <c r="F11" s="184">
        <f t="shared" si="0"/>
        <v>0</v>
      </c>
      <c r="G11" s="184">
        <f t="shared" si="1"/>
        <v>0</v>
      </c>
      <c r="H11" s="185"/>
      <c r="I11" s="184">
        <f t="shared" si="2"/>
        <v>0</v>
      </c>
      <c r="J11" s="185"/>
      <c r="K11" s="184">
        <f t="shared" si="3"/>
        <v>0</v>
      </c>
      <c r="L11" s="184">
        <v>21</v>
      </c>
      <c r="M11" s="184">
        <f t="shared" si="4"/>
        <v>0</v>
      </c>
      <c r="N11" s="183">
        <v>0</v>
      </c>
      <c r="O11" s="183">
        <f t="shared" si="5"/>
        <v>0</v>
      </c>
      <c r="P11" s="183">
        <v>0</v>
      </c>
      <c r="Q11" s="183">
        <f t="shared" si="6"/>
        <v>0</v>
      </c>
      <c r="R11" s="184"/>
      <c r="S11" s="184" t="s">
        <v>369</v>
      </c>
      <c r="T11" s="186" t="s">
        <v>370</v>
      </c>
      <c r="U11" s="160">
        <v>0</v>
      </c>
      <c r="V11" s="160">
        <f t="shared" si="7"/>
        <v>0</v>
      </c>
      <c r="W11" s="160"/>
      <c r="X11" s="160" t="s">
        <v>150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151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80">
        <v>4</v>
      </c>
      <c r="B12" s="181" t="s">
        <v>1081</v>
      </c>
      <c r="C12" s="190" t="s">
        <v>1082</v>
      </c>
      <c r="D12" s="182" t="s">
        <v>576</v>
      </c>
      <c r="E12" s="183">
        <v>1</v>
      </c>
      <c r="F12" s="184">
        <f t="shared" si="0"/>
        <v>0</v>
      </c>
      <c r="G12" s="184">
        <f t="shared" si="1"/>
        <v>0</v>
      </c>
      <c r="H12" s="185"/>
      <c r="I12" s="184">
        <f t="shared" si="2"/>
        <v>0</v>
      </c>
      <c r="J12" s="185"/>
      <c r="K12" s="184">
        <f t="shared" si="3"/>
        <v>0</v>
      </c>
      <c r="L12" s="184">
        <v>21</v>
      </c>
      <c r="M12" s="184">
        <f t="shared" si="4"/>
        <v>0</v>
      </c>
      <c r="N12" s="183">
        <v>0</v>
      </c>
      <c r="O12" s="183">
        <f t="shared" si="5"/>
        <v>0</v>
      </c>
      <c r="P12" s="183">
        <v>0</v>
      </c>
      <c r="Q12" s="183">
        <f t="shared" si="6"/>
        <v>0</v>
      </c>
      <c r="R12" s="184"/>
      <c r="S12" s="184" t="s">
        <v>148</v>
      </c>
      <c r="T12" s="186" t="s">
        <v>554</v>
      </c>
      <c r="U12" s="160">
        <v>0</v>
      </c>
      <c r="V12" s="160">
        <f t="shared" si="7"/>
        <v>0</v>
      </c>
      <c r="W12" s="160"/>
      <c r="X12" s="160" t="s">
        <v>1083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1084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80">
        <v>5</v>
      </c>
      <c r="B13" s="181" t="s">
        <v>1085</v>
      </c>
      <c r="C13" s="190" t="s">
        <v>1086</v>
      </c>
      <c r="D13" s="182" t="s">
        <v>576</v>
      </c>
      <c r="E13" s="183">
        <v>1</v>
      </c>
      <c r="F13" s="184">
        <f t="shared" si="0"/>
        <v>0</v>
      </c>
      <c r="G13" s="184">
        <f t="shared" si="1"/>
        <v>0</v>
      </c>
      <c r="H13" s="185"/>
      <c r="I13" s="184">
        <f t="shared" si="2"/>
        <v>0</v>
      </c>
      <c r="J13" s="185"/>
      <c r="K13" s="184">
        <f t="shared" si="3"/>
        <v>0</v>
      </c>
      <c r="L13" s="184">
        <v>21</v>
      </c>
      <c r="M13" s="184">
        <f t="shared" si="4"/>
        <v>0</v>
      </c>
      <c r="N13" s="183">
        <v>0</v>
      </c>
      <c r="O13" s="183">
        <f t="shared" si="5"/>
        <v>0</v>
      </c>
      <c r="P13" s="183">
        <v>0</v>
      </c>
      <c r="Q13" s="183">
        <f t="shared" si="6"/>
        <v>0</v>
      </c>
      <c r="R13" s="184"/>
      <c r="S13" s="184" t="s">
        <v>369</v>
      </c>
      <c r="T13" s="186" t="s">
        <v>370</v>
      </c>
      <c r="U13" s="160">
        <v>0</v>
      </c>
      <c r="V13" s="160">
        <f t="shared" si="7"/>
        <v>0</v>
      </c>
      <c r="W13" s="160"/>
      <c r="X13" s="160" t="s">
        <v>150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151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80">
        <v>6</v>
      </c>
      <c r="B14" s="181" t="s">
        <v>1087</v>
      </c>
      <c r="C14" s="190" t="s">
        <v>1088</v>
      </c>
      <c r="D14" s="182" t="s">
        <v>576</v>
      </c>
      <c r="E14" s="183">
        <v>1</v>
      </c>
      <c r="F14" s="184">
        <f t="shared" si="0"/>
        <v>0</v>
      </c>
      <c r="G14" s="184">
        <f t="shared" si="1"/>
        <v>0</v>
      </c>
      <c r="H14" s="185"/>
      <c r="I14" s="184">
        <f t="shared" si="2"/>
        <v>0</v>
      </c>
      <c r="J14" s="185"/>
      <c r="K14" s="184">
        <f t="shared" si="3"/>
        <v>0</v>
      </c>
      <c r="L14" s="184">
        <v>21</v>
      </c>
      <c r="M14" s="184">
        <f t="shared" si="4"/>
        <v>0</v>
      </c>
      <c r="N14" s="183">
        <v>0</v>
      </c>
      <c r="O14" s="183">
        <f t="shared" si="5"/>
        <v>0</v>
      </c>
      <c r="P14" s="183">
        <v>0</v>
      </c>
      <c r="Q14" s="183">
        <f t="shared" si="6"/>
        <v>0</v>
      </c>
      <c r="R14" s="184"/>
      <c r="S14" s="184" t="s">
        <v>148</v>
      </c>
      <c r="T14" s="186" t="s">
        <v>554</v>
      </c>
      <c r="U14" s="160">
        <v>0</v>
      </c>
      <c r="V14" s="160">
        <f t="shared" si="7"/>
        <v>0</v>
      </c>
      <c r="W14" s="160"/>
      <c r="X14" s="160" t="s">
        <v>1083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1084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80">
        <v>7</v>
      </c>
      <c r="B15" s="181" t="s">
        <v>1089</v>
      </c>
      <c r="C15" s="190" t="s">
        <v>1090</v>
      </c>
      <c r="D15" s="182" t="s">
        <v>576</v>
      </c>
      <c r="E15" s="183">
        <v>1</v>
      </c>
      <c r="F15" s="184">
        <f t="shared" si="0"/>
        <v>0</v>
      </c>
      <c r="G15" s="184">
        <f t="shared" si="1"/>
        <v>0</v>
      </c>
      <c r="H15" s="185"/>
      <c r="I15" s="184">
        <f t="shared" si="2"/>
        <v>0</v>
      </c>
      <c r="J15" s="185"/>
      <c r="K15" s="184">
        <f t="shared" si="3"/>
        <v>0</v>
      </c>
      <c r="L15" s="184">
        <v>21</v>
      </c>
      <c r="M15" s="184">
        <f t="shared" si="4"/>
        <v>0</v>
      </c>
      <c r="N15" s="183">
        <v>0</v>
      </c>
      <c r="O15" s="183">
        <f t="shared" si="5"/>
        <v>0</v>
      </c>
      <c r="P15" s="183">
        <v>0</v>
      </c>
      <c r="Q15" s="183">
        <f t="shared" si="6"/>
        <v>0</v>
      </c>
      <c r="R15" s="184"/>
      <c r="S15" s="184" t="s">
        <v>148</v>
      </c>
      <c r="T15" s="186" t="s">
        <v>554</v>
      </c>
      <c r="U15" s="160">
        <v>0</v>
      </c>
      <c r="V15" s="160">
        <f t="shared" si="7"/>
        <v>0</v>
      </c>
      <c r="W15" s="160"/>
      <c r="X15" s="160" t="s">
        <v>1083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1084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80">
        <v>8</v>
      </c>
      <c r="B16" s="181" t="s">
        <v>1091</v>
      </c>
      <c r="C16" s="190" t="s">
        <v>1092</v>
      </c>
      <c r="D16" s="182" t="s">
        <v>576</v>
      </c>
      <c r="E16" s="183">
        <v>1</v>
      </c>
      <c r="F16" s="184">
        <f t="shared" si="0"/>
        <v>0</v>
      </c>
      <c r="G16" s="184">
        <f t="shared" si="1"/>
        <v>0</v>
      </c>
      <c r="H16" s="185"/>
      <c r="I16" s="184">
        <f t="shared" si="2"/>
        <v>0</v>
      </c>
      <c r="J16" s="185"/>
      <c r="K16" s="184">
        <f t="shared" si="3"/>
        <v>0</v>
      </c>
      <c r="L16" s="184">
        <v>21</v>
      </c>
      <c r="M16" s="184">
        <f t="shared" si="4"/>
        <v>0</v>
      </c>
      <c r="N16" s="183">
        <v>0</v>
      </c>
      <c r="O16" s="183">
        <f t="shared" si="5"/>
        <v>0</v>
      </c>
      <c r="P16" s="183">
        <v>0</v>
      </c>
      <c r="Q16" s="183">
        <f t="shared" si="6"/>
        <v>0</v>
      </c>
      <c r="R16" s="184"/>
      <c r="S16" s="184" t="s">
        <v>148</v>
      </c>
      <c r="T16" s="186" t="s">
        <v>554</v>
      </c>
      <c r="U16" s="160">
        <v>0</v>
      </c>
      <c r="V16" s="160">
        <f t="shared" si="7"/>
        <v>0</v>
      </c>
      <c r="W16" s="160"/>
      <c r="X16" s="160" t="s">
        <v>1083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1084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3">
        <v>9</v>
      </c>
      <c r="B17" s="174" t="s">
        <v>1093</v>
      </c>
      <c r="C17" s="191" t="s">
        <v>1094</v>
      </c>
      <c r="D17" s="175" t="s">
        <v>576</v>
      </c>
      <c r="E17" s="176">
        <v>1</v>
      </c>
      <c r="F17" s="177">
        <f t="shared" si="0"/>
        <v>0</v>
      </c>
      <c r="G17" s="177">
        <f t="shared" si="1"/>
        <v>0</v>
      </c>
      <c r="H17" s="178"/>
      <c r="I17" s="177">
        <f t="shared" si="2"/>
        <v>0</v>
      </c>
      <c r="J17" s="178"/>
      <c r="K17" s="177">
        <f t="shared" si="3"/>
        <v>0</v>
      </c>
      <c r="L17" s="177">
        <v>21</v>
      </c>
      <c r="M17" s="177">
        <f t="shared" si="4"/>
        <v>0</v>
      </c>
      <c r="N17" s="176">
        <v>0</v>
      </c>
      <c r="O17" s="176">
        <f t="shared" si="5"/>
        <v>0</v>
      </c>
      <c r="P17" s="176">
        <v>0</v>
      </c>
      <c r="Q17" s="176">
        <f t="shared" si="6"/>
        <v>0</v>
      </c>
      <c r="R17" s="177"/>
      <c r="S17" s="177" t="s">
        <v>148</v>
      </c>
      <c r="T17" s="179" t="s">
        <v>554</v>
      </c>
      <c r="U17" s="160">
        <v>0</v>
      </c>
      <c r="V17" s="160">
        <f t="shared" si="7"/>
        <v>0</v>
      </c>
      <c r="W17" s="160"/>
      <c r="X17" s="160" t="s">
        <v>1083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1084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92" t="s">
        <v>1095</v>
      </c>
      <c r="D18" s="162"/>
      <c r="E18" s="163"/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49"/>
      <c r="Z18" s="149"/>
      <c r="AA18" s="149"/>
      <c r="AB18" s="149"/>
      <c r="AC18" s="149"/>
      <c r="AD18" s="149"/>
      <c r="AE18" s="149"/>
      <c r="AF18" s="149"/>
      <c r="AG18" s="149" t="s">
        <v>170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2" t="s">
        <v>1096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49"/>
      <c r="Z19" s="149"/>
      <c r="AA19" s="149"/>
      <c r="AB19" s="149"/>
      <c r="AC19" s="149"/>
      <c r="AD19" s="149"/>
      <c r="AE19" s="149"/>
      <c r="AF19" s="149"/>
      <c r="AG19" s="149" t="s">
        <v>170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2" t="s">
        <v>72</v>
      </c>
      <c r="D20" s="162"/>
      <c r="E20" s="163">
        <v>1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49"/>
      <c r="Z20" s="149"/>
      <c r="AA20" s="149"/>
      <c r="AB20" s="149"/>
      <c r="AC20" s="149"/>
      <c r="AD20" s="149"/>
      <c r="AE20" s="149"/>
      <c r="AF20" s="149"/>
      <c r="AG20" s="149" t="s">
        <v>170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80">
        <v>10</v>
      </c>
      <c r="B21" s="181" t="s">
        <v>1097</v>
      </c>
      <c r="C21" s="190" t="s">
        <v>1098</v>
      </c>
      <c r="D21" s="182" t="s">
        <v>179</v>
      </c>
      <c r="E21" s="183">
        <v>2500</v>
      </c>
      <c r="F21" s="184">
        <f>H21+J21</f>
        <v>0</v>
      </c>
      <c r="G21" s="184">
        <f>ROUND(E21*F21,2)</f>
        <v>0</v>
      </c>
      <c r="H21" s="185"/>
      <c r="I21" s="184">
        <f>ROUND(E21*H21,2)</f>
        <v>0</v>
      </c>
      <c r="J21" s="185"/>
      <c r="K21" s="184">
        <f>ROUND(E21*J21,2)</f>
        <v>0</v>
      </c>
      <c r="L21" s="184">
        <v>21</v>
      </c>
      <c r="M21" s="184">
        <f>G21*(1+L21/100)</f>
        <v>0</v>
      </c>
      <c r="N21" s="183">
        <v>0</v>
      </c>
      <c r="O21" s="183">
        <f>ROUND(E21*N21,2)</f>
        <v>0</v>
      </c>
      <c r="P21" s="183">
        <v>0</v>
      </c>
      <c r="Q21" s="183">
        <f>ROUND(E21*P21,2)</f>
        <v>0</v>
      </c>
      <c r="R21" s="184"/>
      <c r="S21" s="184" t="s">
        <v>148</v>
      </c>
      <c r="T21" s="186" t="s">
        <v>554</v>
      </c>
      <c r="U21" s="160">
        <v>0</v>
      </c>
      <c r="V21" s="160">
        <f>ROUND(E21*U21,2)</f>
        <v>0</v>
      </c>
      <c r="W21" s="160"/>
      <c r="X21" s="160" t="s">
        <v>1083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1099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80">
        <v>11</v>
      </c>
      <c r="B22" s="181" t="s">
        <v>1100</v>
      </c>
      <c r="C22" s="190" t="s">
        <v>1101</v>
      </c>
      <c r="D22" s="182" t="s">
        <v>576</v>
      </c>
      <c r="E22" s="183">
        <v>1</v>
      </c>
      <c r="F22" s="184">
        <f>H22+J22</f>
        <v>0</v>
      </c>
      <c r="G22" s="184">
        <f>ROUND(E22*F22,2)</f>
        <v>0</v>
      </c>
      <c r="H22" s="185"/>
      <c r="I22" s="184">
        <f>ROUND(E22*H22,2)</f>
        <v>0</v>
      </c>
      <c r="J22" s="185"/>
      <c r="K22" s="184">
        <f>ROUND(E22*J22,2)</f>
        <v>0</v>
      </c>
      <c r="L22" s="184">
        <v>21</v>
      </c>
      <c r="M22" s="184">
        <f>G22*(1+L22/100)</f>
        <v>0</v>
      </c>
      <c r="N22" s="183">
        <v>0</v>
      </c>
      <c r="O22" s="183">
        <f>ROUND(E22*N22,2)</f>
        <v>0</v>
      </c>
      <c r="P22" s="183">
        <v>0</v>
      </c>
      <c r="Q22" s="183">
        <f>ROUND(E22*P22,2)</f>
        <v>0</v>
      </c>
      <c r="R22" s="184"/>
      <c r="S22" s="184" t="s">
        <v>148</v>
      </c>
      <c r="T22" s="186" t="s">
        <v>554</v>
      </c>
      <c r="U22" s="160">
        <v>0</v>
      </c>
      <c r="V22" s="160">
        <f>ROUND(E22*U22,2)</f>
        <v>0</v>
      </c>
      <c r="W22" s="160"/>
      <c r="X22" s="160" t="s">
        <v>1083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1084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80">
        <v>12</v>
      </c>
      <c r="B23" s="181" t="s">
        <v>1102</v>
      </c>
      <c r="C23" s="190" t="s">
        <v>1103</v>
      </c>
      <c r="D23" s="182" t="s">
        <v>576</v>
      </c>
      <c r="E23" s="183">
        <v>1</v>
      </c>
      <c r="F23" s="184">
        <f>H23+J23</f>
        <v>0</v>
      </c>
      <c r="G23" s="184">
        <f>ROUND(E23*F23,2)</f>
        <v>0</v>
      </c>
      <c r="H23" s="185"/>
      <c r="I23" s="184">
        <f>ROUND(E23*H23,2)</f>
        <v>0</v>
      </c>
      <c r="J23" s="185"/>
      <c r="K23" s="184">
        <f>ROUND(E23*J23,2)</f>
        <v>0</v>
      </c>
      <c r="L23" s="184">
        <v>21</v>
      </c>
      <c r="M23" s="184">
        <f>G23*(1+L23/100)</f>
        <v>0</v>
      </c>
      <c r="N23" s="183">
        <v>0</v>
      </c>
      <c r="O23" s="183">
        <f>ROUND(E23*N23,2)</f>
        <v>0</v>
      </c>
      <c r="P23" s="183">
        <v>0</v>
      </c>
      <c r="Q23" s="183">
        <f>ROUND(E23*P23,2)</f>
        <v>0</v>
      </c>
      <c r="R23" s="184"/>
      <c r="S23" s="184" t="s">
        <v>148</v>
      </c>
      <c r="T23" s="186" t="s">
        <v>554</v>
      </c>
      <c r="U23" s="160">
        <v>0</v>
      </c>
      <c r="V23" s="160">
        <f>ROUND(E23*U23,2)</f>
        <v>0</v>
      </c>
      <c r="W23" s="160"/>
      <c r="X23" s="160" t="s">
        <v>1083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1084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80">
        <v>13</v>
      </c>
      <c r="B24" s="181" t="s">
        <v>1104</v>
      </c>
      <c r="C24" s="190" t="s">
        <v>1105</v>
      </c>
      <c r="D24" s="182" t="s">
        <v>576</v>
      </c>
      <c r="E24" s="183">
        <v>1</v>
      </c>
      <c r="F24" s="184">
        <f>H24+J24</f>
        <v>0</v>
      </c>
      <c r="G24" s="184">
        <f>ROUND(E24*F24,2)</f>
        <v>0</v>
      </c>
      <c r="H24" s="185"/>
      <c r="I24" s="184">
        <f>ROUND(E24*H24,2)</f>
        <v>0</v>
      </c>
      <c r="J24" s="185"/>
      <c r="K24" s="184">
        <f>ROUND(E24*J24,2)</f>
        <v>0</v>
      </c>
      <c r="L24" s="184">
        <v>21</v>
      </c>
      <c r="M24" s="184">
        <f>G24*(1+L24/100)</f>
        <v>0</v>
      </c>
      <c r="N24" s="183">
        <v>0</v>
      </c>
      <c r="O24" s="183">
        <f>ROUND(E24*N24,2)</f>
        <v>0</v>
      </c>
      <c r="P24" s="183">
        <v>0</v>
      </c>
      <c r="Q24" s="183">
        <f>ROUND(E24*P24,2)</f>
        <v>0</v>
      </c>
      <c r="R24" s="184"/>
      <c r="S24" s="184" t="s">
        <v>148</v>
      </c>
      <c r="T24" s="186" t="s">
        <v>554</v>
      </c>
      <c r="U24" s="160">
        <v>0</v>
      </c>
      <c r="V24" s="160">
        <f>ROUND(E24*U24,2)</f>
        <v>0</v>
      </c>
      <c r="W24" s="160"/>
      <c r="X24" s="160" t="s">
        <v>1083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1084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3">
        <v>14</v>
      </c>
      <c r="B25" s="174" t="s">
        <v>551</v>
      </c>
      <c r="C25" s="191" t="s">
        <v>552</v>
      </c>
      <c r="D25" s="175" t="s">
        <v>553</v>
      </c>
      <c r="E25" s="176">
        <v>1</v>
      </c>
      <c r="F25" s="177">
        <f>H25+J25</f>
        <v>0</v>
      </c>
      <c r="G25" s="177">
        <f>ROUND(E25*F25,2)</f>
        <v>0</v>
      </c>
      <c r="H25" s="178"/>
      <c r="I25" s="177">
        <f>ROUND(E25*H25,2)</f>
        <v>0</v>
      </c>
      <c r="J25" s="178"/>
      <c r="K25" s="177">
        <f>ROUND(E25*J25,2)</f>
        <v>0</v>
      </c>
      <c r="L25" s="177">
        <v>21</v>
      </c>
      <c r="M25" s="177">
        <f>G25*(1+L25/100)</f>
        <v>0</v>
      </c>
      <c r="N25" s="176">
        <v>0</v>
      </c>
      <c r="O25" s="176">
        <f>ROUND(E25*N25,2)</f>
        <v>0</v>
      </c>
      <c r="P25" s="176">
        <v>0</v>
      </c>
      <c r="Q25" s="176">
        <f>ROUND(E25*P25,2)</f>
        <v>0</v>
      </c>
      <c r="R25" s="177"/>
      <c r="S25" s="177" t="s">
        <v>369</v>
      </c>
      <c r="T25" s="179" t="s">
        <v>554</v>
      </c>
      <c r="U25" s="160">
        <v>0</v>
      </c>
      <c r="V25" s="160">
        <f>ROUND(E25*U25,2)</f>
        <v>0</v>
      </c>
      <c r="W25" s="160"/>
      <c r="X25" s="160" t="s">
        <v>555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556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3"/>
      <c r="B26" s="4"/>
      <c r="C26" s="19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130</v>
      </c>
    </row>
    <row r="27" spans="1:60" x14ac:dyDescent="0.2">
      <c r="A27" s="152"/>
      <c r="B27" s="153" t="s">
        <v>31</v>
      </c>
      <c r="C27" s="196"/>
      <c r="D27" s="154"/>
      <c r="E27" s="155"/>
      <c r="F27" s="155"/>
      <c r="G27" s="188">
        <f>G8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557</v>
      </c>
    </row>
    <row r="28" spans="1:60" x14ac:dyDescent="0.2">
      <c r="A28" s="3"/>
      <c r="B28" s="4"/>
      <c r="C28" s="195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3"/>
      <c r="B29" s="4"/>
      <c r="C29" s="195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61" t="s">
        <v>558</v>
      </c>
      <c r="B30" s="261"/>
      <c r="C30" s="262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63"/>
      <c r="B31" s="264"/>
      <c r="C31" s="265"/>
      <c r="D31" s="264"/>
      <c r="E31" s="264"/>
      <c r="F31" s="264"/>
      <c r="G31" s="266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AG31" t="s">
        <v>559</v>
      </c>
    </row>
    <row r="32" spans="1:60" x14ac:dyDescent="0.2">
      <c r="A32" s="267"/>
      <c r="B32" s="268"/>
      <c r="C32" s="269"/>
      <c r="D32" s="268"/>
      <c r="E32" s="268"/>
      <c r="F32" s="268"/>
      <c r="G32" s="27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 x14ac:dyDescent="0.2">
      <c r="A33" s="267"/>
      <c r="B33" s="268"/>
      <c r="C33" s="269"/>
      <c r="D33" s="268"/>
      <c r="E33" s="268"/>
      <c r="F33" s="268"/>
      <c r="G33" s="270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 x14ac:dyDescent="0.2">
      <c r="A34" s="267"/>
      <c r="B34" s="268"/>
      <c r="C34" s="269"/>
      <c r="D34" s="268"/>
      <c r="E34" s="268"/>
      <c r="F34" s="268"/>
      <c r="G34" s="27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 x14ac:dyDescent="0.2">
      <c r="A35" s="271"/>
      <c r="B35" s="272"/>
      <c r="C35" s="273"/>
      <c r="D35" s="272"/>
      <c r="E35" s="272"/>
      <c r="F35" s="272"/>
      <c r="G35" s="274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 x14ac:dyDescent="0.2">
      <c r="A36" s="3"/>
      <c r="B36" s="4"/>
      <c r="C36" s="195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 x14ac:dyDescent="0.2">
      <c r="C37" s="197"/>
      <c r="D37" s="10"/>
      <c r="AG37" t="s">
        <v>560</v>
      </c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h1puZVDLLQOcEkytFay54Kb3QFRz6e8/dmm4C4K9C5QiKZKxOXhU117bDsxv2lVvgTDUJIOzTZXb2eVSMgcvA==" saltValue="itqt9rb8kFdL2/LyjPaA6w==" spinCount="100000" sheet="1" objects="1" scenarios="1"/>
  <mergeCells count="6">
    <mergeCell ref="A31:G35"/>
    <mergeCell ref="A1:G1"/>
    <mergeCell ref="C2:G2"/>
    <mergeCell ref="C3:G3"/>
    <mergeCell ref="C4:G4"/>
    <mergeCell ref="A30:C3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01 S1 Pol</vt:lpstr>
      <vt:lpstr>SO 01 T1 Pol</vt:lpstr>
      <vt:lpstr>SO 01 VN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S1 Pol'!Názvy_tisku</vt:lpstr>
      <vt:lpstr>'SO 01 T1 Pol'!Názvy_tisku</vt:lpstr>
      <vt:lpstr>'SO 01 VN Pol'!Názvy_tisku</vt:lpstr>
      <vt:lpstr>oadresa</vt:lpstr>
      <vt:lpstr>Stavba!Objednatel</vt:lpstr>
      <vt:lpstr>Stavba!Objekt</vt:lpstr>
      <vt:lpstr>'SO 01 S1 Pol'!Oblast_tisku</vt:lpstr>
      <vt:lpstr>'SO 01 T1 Pol'!Oblast_tisku</vt:lpstr>
      <vt:lpstr>'SO 01 VN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Ivoš Kupský</dc:creator>
  <cp:lastModifiedBy>Eva Vybíralová</cp:lastModifiedBy>
  <cp:lastPrinted>2019-03-19T12:27:02Z</cp:lastPrinted>
  <dcterms:created xsi:type="dcterms:W3CDTF">2009-04-08T07:15:50Z</dcterms:created>
  <dcterms:modified xsi:type="dcterms:W3CDTF">2022-01-10T15:03:44Z</dcterms:modified>
</cp:coreProperties>
</file>